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55" windowWidth="15480" windowHeight="8025" tabRatio="798" activeTab="2"/>
  </bookViews>
  <sheets>
    <sheet name="tong hop" sheetId="17" r:id="rId1"/>
    <sheet name="KL thiết bị" sheetId="22" r:id="rId2"/>
    <sheet name="KL vật tư" sheetId="12" r:id="rId3"/>
    <sheet name="diễn giải KL" sheetId="23" r:id="rId4"/>
    <sheet name="0" sheetId="24" r:id="rId5"/>
  </sheets>
  <externalReferences>
    <externalReference r:id="rId6"/>
    <externalReference r:id="rId7"/>
  </externalReferences>
  <definedNames>
    <definedName name="_Fill" localSheetId="3" hidden="1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3" hidden="1">'diễn giải KL'!$A$1:$E$10</definedName>
    <definedName name="_xlnm._FilterDatabase" localSheetId="2" hidden="1">'KL vật tư'!$A$1:$E$12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3" hidden="1">#REF!</definedName>
    <definedName name="_Key2" localSheetId="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BB_new" hidden="1">{"'Sheet1'!$L$16"}</definedName>
    <definedName name="caccccc" hidden="1">{"'Sheet1'!$L$16"}</definedName>
    <definedName name="dhkk" localSheetId="3">#REF!</definedName>
    <definedName name="dhkk" localSheetId="1">#REF!</definedName>
    <definedName name="dhkk">#REF!</definedName>
    <definedName name="dien" localSheetId="3">#REF!</definedName>
    <definedName name="dien" localSheetId="1">#REF!</definedName>
    <definedName name="dien">#REF!</definedName>
    <definedName name="diennhe" localSheetId="3">#REF!</definedName>
    <definedName name="diennhe" localSheetId="1">#REF!</definedName>
    <definedName name="diennhe">#REF!</definedName>
    <definedName name="h" hidden="1">{"'Sheet1'!$L$16"}</definedName>
    <definedName name="hsnc">'0'!$D$7</definedName>
    <definedName name="hstb">'0'!$D$5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lđ" localSheetId="3">#REF!</definedName>
    <definedName name="lđ" localSheetId="1">#REF!</definedName>
    <definedName name="lđ">#REF!</definedName>
    <definedName name="nc" localSheetId="3">#REF!</definedName>
    <definedName name="nc" localSheetId="1">#REF!</definedName>
    <definedName name="nc">'0'!$D$7</definedName>
    <definedName name="nc0.95">'[1]vat tu'!$E$8</definedName>
    <definedName name="nuoc" localSheetId="3">#REF!</definedName>
    <definedName name="nuoc" localSheetId="1">#REF!</definedName>
    <definedName name="nuoc">#REF!</definedName>
    <definedName name="pccc" localSheetId="3">#REF!</definedName>
    <definedName name="pccc" localSheetId="1">#REF!</definedName>
    <definedName name="pccc">#REF!</definedName>
    <definedName name="_xlnm.Print_Area" localSheetId="3">'diễn giải KL'!$A$1:$O$32</definedName>
    <definedName name="_xlnm.Print_Area" localSheetId="1">'KL thiết bị'!$A$1:$K$39</definedName>
    <definedName name="_xlnm.Print_Area" localSheetId="2">'KL vật tư'!$A$1:$G$15</definedName>
    <definedName name="_xlnm.Print_Area" localSheetId="0">'tong hop'!$A$1:$F$17</definedName>
    <definedName name="S" hidden="1">{"'Sheet1'!$L$16"}</definedName>
    <definedName name="satV25">'[1]vat tu'!$D$26</definedName>
    <definedName name="tb" localSheetId="3">#REF!</definedName>
    <definedName name="tb" localSheetId="1">#REF!</definedName>
    <definedName name="tb">'0'!$D$5</definedName>
    <definedName name="tbcamera" localSheetId="3">#REF!</definedName>
    <definedName name="tbcamera" localSheetId="1">#REF!</definedName>
    <definedName name="tbcamera">#REF!</definedName>
    <definedName name="tbctn" localSheetId="3">#REF!</definedName>
    <definedName name="tbctn" localSheetId="1">#REF!</definedName>
    <definedName name="tbctn">#REF!</definedName>
    <definedName name="tbdhkk" localSheetId="3">#REF!</definedName>
    <definedName name="tbdhkk" localSheetId="1">#REF!</definedName>
    <definedName name="tbdhkk">#REF!</definedName>
    <definedName name="tbdien" localSheetId="3">#REF!</definedName>
    <definedName name="tbdien" localSheetId="1">#REF!</definedName>
    <definedName name="tbdien">#REF!</definedName>
    <definedName name="tbhoboi" localSheetId="3">#REF!</definedName>
    <definedName name="tbhoboi" localSheetId="1">#REF!</definedName>
    <definedName name="tbhoboi">#REF!</definedName>
    <definedName name="tbpccc" localSheetId="3">#REF!</definedName>
    <definedName name="tbpccc" localSheetId="1">#REF!</definedName>
    <definedName name="tbpccc">#REF!</definedName>
    <definedName name="tbthangmay" localSheetId="3">#REF!</definedName>
    <definedName name="tbthangmay" localSheetId="1">#REF!</definedName>
    <definedName name="tbthangmay">#REF!</definedName>
    <definedName name="tbthongtin" localSheetId="3">#REF!</definedName>
    <definedName name="tbthongtin" localSheetId="1">#REF!</definedName>
    <definedName name="tbthongtin">#REF!</definedName>
    <definedName name="tbtudien" localSheetId="3">#REF!</definedName>
    <definedName name="tbtudien" localSheetId="1">#REF!</definedName>
    <definedName name="tbtudien">#REF!</definedName>
    <definedName name="tbxlnt" localSheetId="3">#REF!</definedName>
    <definedName name="tbxlnt" localSheetId="1">#REF!</definedName>
    <definedName name="tbxlnt">#REF!</definedName>
    <definedName name="tole0.95">'[1]vat tu'!$D$8</definedName>
    <definedName name="vt" localSheetId="3">#REF!</definedName>
    <definedName name="vt" localSheetId="1">#REF!</definedName>
    <definedName name="vt">'0'!$D$6</definedName>
    <definedName name="vtbaochay" localSheetId="3">#REF!</definedName>
    <definedName name="vtbaochay" localSheetId="1">#REF!</definedName>
    <definedName name="vtbaochay">#REF!</definedName>
    <definedName name="vtcamera" localSheetId="3">#REF!</definedName>
    <definedName name="vtcamera" localSheetId="1">#REF!</definedName>
    <definedName name="vtcamera">#REF!</definedName>
    <definedName name="vtctn" localSheetId="3">#REF!</definedName>
    <definedName name="vtctn" localSheetId="1">#REF!</definedName>
    <definedName name="vtctn">#REF!</definedName>
    <definedName name="vtdhkk" localSheetId="3">#REF!</definedName>
    <definedName name="vtdhkk" localSheetId="1">#REF!</definedName>
    <definedName name="vtdhkk">#REF!</definedName>
    <definedName name="vtdien" localSheetId="3">#REF!</definedName>
    <definedName name="vtdien" localSheetId="1">#REF!</definedName>
    <definedName name="vtdien">#REF!</definedName>
    <definedName name="vtpccc" localSheetId="3">#REF!</definedName>
    <definedName name="vtpccc" localSheetId="1">#REF!</definedName>
    <definedName name="vtpccc">#REF!</definedName>
    <definedName name="vttaoap" localSheetId="3">#REF!</definedName>
    <definedName name="vttaoap" localSheetId="1">#REF!</definedName>
    <definedName name="vttaoap">#REF!</definedName>
    <definedName name="vtthonggio" localSheetId="3">#REF!</definedName>
    <definedName name="vtthonggio" localSheetId="1">#REF!</definedName>
    <definedName name="vtthonggio">#REF!</definedName>
    <definedName name="vtthongtin" localSheetId="3">#REF!</definedName>
    <definedName name="vtthongtin" localSheetId="1">#REF!</definedName>
    <definedName name="vtthongtin">#REF!</definedName>
    <definedName name="vtxlnt" localSheetId="3">#REF!</definedName>
    <definedName name="vtxlnt" localSheetId="1">#REF!</definedName>
    <definedName name="vtxlnt">#REF!</definedName>
    <definedName name="wrn.chi._.tiÆt." hidden="1">{#N/A,#N/A,FALSE,"Chi tiÆt"}</definedName>
  </definedNames>
  <calcPr calcId="124519"/>
</workbook>
</file>

<file path=xl/calcChain.xml><?xml version="1.0" encoding="utf-8"?>
<calcChain xmlns="http://schemas.openxmlformats.org/spreadsheetml/2006/main">
  <c r="F22" i="12"/>
  <c r="F9"/>
  <c r="F10"/>
  <c r="F11"/>
  <c r="F12"/>
  <c r="F13"/>
  <c r="F14"/>
  <c r="F15"/>
  <c r="F16"/>
  <c r="F17"/>
  <c r="F18"/>
  <c r="F19"/>
  <c r="F20"/>
  <c r="F21"/>
  <c r="F8"/>
  <c r="J18" i="22"/>
  <c r="I18"/>
  <c r="G9"/>
  <c r="I9" s="1"/>
  <c r="F24" i="12" l="1"/>
  <c r="K31" i="23"/>
  <c r="K12" l="1"/>
  <c r="K16"/>
  <c r="K15"/>
  <c r="G10" i="22" l="1"/>
  <c r="G11"/>
  <c r="I11" s="1"/>
  <c r="G12"/>
  <c r="I12" s="1"/>
  <c r="G13"/>
  <c r="I13" s="1"/>
  <c r="G14"/>
  <c r="I14" s="1"/>
  <c r="G15"/>
  <c r="G16"/>
  <c r="I16" s="1"/>
  <c r="G17"/>
  <c r="I17" s="1"/>
  <c r="H10"/>
  <c r="H11"/>
  <c r="J11" s="1"/>
  <c r="H12"/>
  <c r="J12" s="1"/>
  <c r="H13"/>
  <c r="J13" s="1"/>
  <c r="H14"/>
  <c r="J14" s="1"/>
  <c r="H15"/>
  <c r="H16"/>
  <c r="J16" s="1"/>
  <c r="H17"/>
  <c r="J17" s="1"/>
  <c r="H9"/>
  <c r="J9" s="1"/>
  <c r="D12" i="17" l="1"/>
  <c r="I15" i="22"/>
  <c r="J15"/>
  <c r="I10"/>
  <c r="J10"/>
  <c r="C12" i="17"/>
  <c r="J20" i="22" l="1"/>
  <c r="J21" s="1"/>
  <c r="J22" s="1"/>
  <c r="E12" i="17"/>
  <c r="I20" i="22"/>
  <c r="I21" s="1"/>
  <c r="I22" s="1"/>
  <c r="C11" i="17" s="1"/>
  <c r="D11" l="1"/>
  <c r="D14" s="1"/>
  <c r="C14"/>
  <c r="A4"/>
  <c r="E11" l="1"/>
  <c r="E14" s="1"/>
</calcChain>
</file>

<file path=xl/sharedStrings.xml><?xml version="1.0" encoding="utf-8"?>
<sst xmlns="http://schemas.openxmlformats.org/spreadsheetml/2006/main" count="193" uniqueCount="131">
  <si>
    <t>STT</t>
  </si>
  <si>
    <t>Đơn vị tính</t>
  </si>
  <si>
    <t>A</t>
  </si>
  <si>
    <t>Ghi chú</t>
  </si>
  <si>
    <t>BẢNG TỔNG HỢP GIÁ DỰ THẦU</t>
  </si>
  <si>
    <t>ĐẠI DIỆN HỢP PHÁP CỦA NHÀ THẦU</t>
  </si>
  <si>
    <t>Giá dự thầu</t>
  </si>
  <si>
    <r>
      <t xml:space="preserve">TỔNG CỘNG
</t>
    </r>
    <r>
      <rPr>
        <i/>
        <sz val="12"/>
        <rFont val="Times New Roman"/>
        <family val="1"/>
      </rPr>
      <t>(Kết chuyển sang đơn dự thầu)</t>
    </r>
  </si>
  <si>
    <t>BẢNG GIÁ DỰ THẦU CỦA HÀNG HÓA</t>
  </si>
  <si>
    <t>Danh mục hàng hóa</t>
  </si>
  <si>
    <t>Mét</t>
  </si>
  <si>
    <t>Cái</t>
  </si>
  <si>
    <t>Bộ</t>
  </si>
  <si>
    <t>Việt Nam</t>
  </si>
  <si>
    <t>I</t>
  </si>
  <si>
    <t>Ống nước ngưng D27+ Cách nhiệt</t>
  </si>
  <si>
    <t>Ống nước ngưng D34+ Cách nhiệt</t>
  </si>
  <si>
    <t>Gói thầu: Cung cấp Lắp đặt Hệ thống Điều hòa không khí</t>
  </si>
  <si>
    <t>BẢNG GIÁ DỰ THẦU CHO CÁC DỊCH VỤ LIÊN QUAN
(Phần lắp đặt)</t>
  </si>
  <si>
    <t>Mô tả dịch vụ</t>
  </si>
  <si>
    <t>bộ</t>
  </si>
  <si>
    <t>B1</t>
  </si>
  <si>
    <t>B2</t>
  </si>
  <si>
    <t>I. PHẦN XÂY LẮP</t>
  </si>
  <si>
    <t>1/ Hệ thống ĐHKK</t>
  </si>
  <si>
    <t>Lắp ống đồng dẫn gas bằn phương pháp hàn, đường kính ống 6,4mm + cách nhiệt</t>
  </si>
  <si>
    <t>Lắp ống đồng dẫn gas bằn phương pháp hàn, đường kính ống 9,5mm</t>
  </si>
  <si>
    <t>Lắp ống đồng dẫn gas bằn phương pháp hàn, đường kính ống 15,9mm</t>
  </si>
  <si>
    <t>100m</t>
  </si>
  <si>
    <t>VCD D200</t>
  </si>
  <si>
    <t>Lắp đặt ống gió mềm, đường kính ống 200mm cách nhiệt</t>
  </si>
  <si>
    <t>Tầng Hầm</t>
  </si>
  <si>
    <t>Tầng 1</t>
  </si>
  <si>
    <t>Tầng 2</t>
  </si>
  <si>
    <t>Tầng 3</t>
  </si>
  <si>
    <t>Tầng 4</t>
  </si>
  <si>
    <t>Tổng</t>
  </si>
  <si>
    <t>THIẾT BỊ MÁY LẠNH</t>
  </si>
  <si>
    <t>Trục</t>
  </si>
  <si>
    <t>m</t>
  </si>
  <si>
    <t>Tầng Mái</t>
  </si>
  <si>
    <t>m2</t>
  </si>
  <si>
    <t>Giảm đầu máy tiêu âm</t>
  </si>
  <si>
    <t>Ống gió cách nhiệt 400x200</t>
  </si>
  <si>
    <t>Ống gió cách nhiệt 350x250</t>
  </si>
  <si>
    <t>Cách nhiệt ống gió</t>
  </si>
  <si>
    <t>Hộp gió hồi tiêu âm</t>
  </si>
  <si>
    <t>Khối lượng</t>
  </si>
  <si>
    <t>Ghi Chú</t>
  </si>
  <si>
    <t xml:space="preserve"> mã hiệu</t>
  </si>
  <si>
    <t>Xuất xứ</t>
  </si>
  <si>
    <t>Đơn Giá</t>
  </si>
  <si>
    <t>Vật Tư</t>
  </si>
  <si>
    <t>Nhân Công</t>
  </si>
  <si>
    <t>Thành Tiền</t>
  </si>
  <si>
    <t>Hệ số thiết bị</t>
  </si>
  <si>
    <t>Hệ số vật tư</t>
  </si>
  <si>
    <t>Hệ số nhân công</t>
  </si>
  <si>
    <t>VẬT TƯ</t>
  </si>
  <si>
    <t>NHÂN CÔNG</t>
  </si>
  <si>
    <t>TỔNG CỘNG</t>
  </si>
  <si>
    <t>Gia công và lắp đặt tôn ống gió 0.58mm</t>
  </si>
  <si>
    <t>Ống gió cách nhiệt 600x200</t>
  </si>
  <si>
    <t>Kéo rải dây điện đôi, loại dây 3x1.5mm2</t>
  </si>
  <si>
    <t>Gia công và lắp đặt tôn ống gió 0.75mm</t>
  </si>
  <si>
    <t>Phụ kiện ống nước</t>
  </si>
  <si>
    <t>Kéo rải dây điện cấp nguồn, loại dây 3Cx2.5mm2</t>
  </si>
  <si>
    <t>Kéo rải dây điện cấp nguồn, loại dây 4Cx4.0mm2</t>
  </si>
  <si>
    <t>Tủ điện cấp nguồn cho máy lạnh</t>
  </si>
  <si>
    <t>Lô</t>
  </si>
  <si>
    <t>Vật tư phụ (Ty treo, giá đỡ...)</t>
  </si>
  <si>
    <t>Trungking 400x150</t>
  </si>
  <si>
    <t>Trungking 200x100</t>
  </si>
  <si>
    <t>Sắt V5 giá đỡ cho dàn nóng</t>
  </si>
  <si>
    <t>hệ</t>
  </si>
  <si>
    <t>VAT</t>
  </si>
  <si>
    <t>Thiết bị</t>
  </si>
  <si>
    <t>Vật tư lắp đặt</t>
  </si>
  <si>
    <t>MÁY LẠNH TREO TƯỜNG, MỘT CHIỀU,ĐIỀU KHIỂN KHÔNG DÂY INVERTER, GAS R410A</t>
  </si>
  <si>
    <t>FTKS25GVMV/RKS25GVMV</t>
  </si>
  <si>
    <t>Daikin/Thái Lan</t>
  </si>
  <si>
    <t>MÁY LẠNH GIẤU TRẦN NỐI ỐNG GIÓ, MỘT CHIỀU,ĐIỀU KHIỂN KHÔNG DÂY INVERTER, GAS R410A</t>
  </si>
  <si>
    <t>FBQ50EVE/RZR50MVMV+BRC1E62</t>
  </si>
  <si>
    <t>FBQ100EVE/RZR100MVMV+BRC1E62</t>
  </si>
  <si>
    <t>FBQ125EVE/RZR125MVMV+BRC1E62</t>
  </si>
  <si>
    <t>FBQ140EVE/RZR140MVMV+BRC1E62</t>
  </si>
  <si>
    <t>MÁY LẠNH CASSETTE ÂM TRẦN, MỘT CHIỀU,ĐIỀU KHIỂN KHÔNG DÂY INVERTER, GAS R410A</t>
  </si>
  <si>
    <t>FCQ125KAVEA/RZR125MVM+BRC1E62+ BYCP125K-W18</t>
  </si>
  <si>
    <t>FCQ125KAVEA/RZR140MVM+BRC1E62+ BYCP140K-W19</t>
  </si>
  <si>
    <t>Máy lạnh cassette âm trần công suất 12.5Kw</t>
  </si>
  <si>
    <t>Máy lạnh cassette âm trần công suất 14Kw</t>
  </si>
  <si>
    <t>Máy lạnh treo tường  công suất 2.5Kw</t>
  </si>
  <si>
    <t>Máy lạnh giấu trần nối ống gió công suất 5Kw</t>
  </si>
  <si>
    <t>Máy lạnh giấu trần nối ống gió công suất 10Kw</t>
  </si>
  <si>
    <t>Máy lạnh giấu trần nối ống gió công suất 12.5Kw</t>
  </si>
  <si>
    <t>Máy lạnh giấu trần nối ống gió công suất 14Kw</t>
  </si>
  <si>
    <t>Vật tư Phụ</t>
  </si>
  <si>
    <t>TỔNG</t>
  </si>
  <si>
    <t xml:space="preserve">Địa điểm : </t>
  </si>
  <si>
    <t xml:space="preserve">Công trình :  </t>
  </si>
  <si>
    <t>Công trình :</t>
  </si>
  <si>
    <t>CÔNG TY TNHH DỊCH VỤ CƠ ĐiỆN LẠNH HiỆP THÀNH</t>
  </si>
  <si>
    <r>
      <t xml:space="preserve"> Branch office: </t>
    </r>
    <r>
      <rPr>
        <b/>
        <sz val="9"/>
        <rFont val="Times New Roman"/>
        <family val="1"/>
      </rPr>
      <t xml:space="preserve">Số 19 Đường 16, khu phố 5, Phường Hiệp Bình Chánh, Quận Thủ Đức, TP Hồ Chí Minh </t>
    </r>
  </si>
  <si>
    <r>
      <t xml:space="preserve">  Head office:</t>
    </r>
    <r>
      <rPr>
        <b/>
        <sz val="9"/>
        <rFont val="Times New Roman"/>
        <family val="1"/>
      </rPr>
      <t xml:space="preserve"> Số 19 Đường 16, khu phố 5, Phường Hiệp Bình Chánh, Quận Thủ Đức, TP Hồ Chí Minh</t>
    </r>
    <r>
      <rPr>
        <b/>
        <sz val="9"/>
        <rFont val="VNI-Helve-Condense"/>
      </rPr>
      <t xml:space="preserve"> </t>
    </r>
  </si>
  <si>
    <t xml:space="preserve">Công trình : </t>
  </si>
  <si>
    <t>Nội dung công việc</t>
  </si>
  <si>
    <t>Số tiền bằng chữ: chín trăm sáu mươi tám triệu một trăm tám mười hai nghìn đồng chẵn.</t>
  </si>
  <si>
    <t>Tp Hồ Chí Minh, ngày 26 tháng 09 năm 2016</t>
  </si>
  <si>
    <t>Tổng bao gồm thuế:</t>
  </si>
  <si>
    <t>Tổng tiền</t>
  </si>
  <si>
    <t>Số lượng</t>
  </si>
  <si>
    <t>Vật tư</t>
  </si>
  <si>
    <t>Máy nén</t>
  </si>
  <si>
    <t>Bình ngưng</t>
  </si>
  <si>
    <t>Fcu</t>
  </si>
  <si>
    <t>Tủ điện</t>
  </si>
  <si>
    <t xml:space="preserve"> ống đồng</t>
  </si>
  <si>
    <t>Cụm van chặn</t>
  </si>
  <si>
    <t>đồng hồ áp suất</t>
  </si>
  <si>
    <t>relay áp suất</t>
  </si>
  <si>
    <t>Khung</t>
  </si>
  <si>
    <t>bơm nước</t>
  </si>
  <si>
    <t>Miệng thổi</t>
  </si>
  <si>
    <t>ống gió</t>
  </si>
  <si>
    <t>cái</t>
  </si>
  <si>
    <t>van</t>
  </si>
  <si>
    <t>ống nhựa PVC</t>
  </si>
  <si>
    <t>Van tiết lưu</t>
  </si>
  <si>
    <t>tủ</t>
  </si>
  <si>
    <t>Tiền/đvt</t>
  </si>
  <si>
    <t>Vật tư phụ khác</t>
  </si>
</sst>
</file>

<file path=xl/styles.xml><?xml version="1.0" encoding="utf-8"?>
<styleSheet xmlns="http://schemas.openxmlformats.org/spreadsheetml/2006/main">
  <numFmts count="38"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00"/>
    <numFmt numFmtId="165" formatCode="#,##0\ &quot;DM&quot;;\-#,##0\ &quot;DM&quot;"/>
    <numFmt numFmtId="166" formatCode="_ * #,##0.00_ ;_ * \-#,##0.00_ ;_ * &quot;-&quot;??_ ;_ @_ "/>
    <numFmt numFmtId="167" formatCode="_ * #,##0_ ;_ * \-#,##0_ ;_ * &quot;-&quot;_ ;_ @_ "/>
    <numFmt numFmtId="168" formatCode="_-* #,##0_-;\-* #,##0_-;_-* &quot;-&quot;_-;_-@_-"/>
    <numFmt numFmtId="169" formatCode="_-* #,##0\ _F_-;\-* #,##0\ _F_-;_-* &quot;-&quot;\ _F_-;_-@_-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)\ _$_ ;_ * \(#,##0\)\ _$_ ;_ * &quot;-&quot;_)\ _$_ ;_ @_ "/>
    <numFmt numFmtId="173" formatCode="_-* #,##0\ _D_M_-;\-* #,##0\ _D_M_-;_-* &quot;-&quot;\ _D_M_-;_-@_-"/>
    <numFmt numFmtId="174" formatCode="_-* #,##0.00\ _D_M_-;\-* #,##0.00\ _D_M_-;_-* &quot;-&quot;??\ _D_M_-;_-@_-"/>
    <numFmt numFmtId="175" formatCode="#."/>
    <numFmt numFmtId="176" formatCode="#,##0\ &quot;$&quot;_);\(#,##0\ &quot;$&quot;\)"/>
    <numFmt numFmtId="177" formatCode="#,###"/>
    <numFmt numFmtId="178" formatCode="#,##0\ &quot;$&quot;_);[Red]\(#,##0\ &quot;$&quot;\)"/>
    <numFmt numFmtId="179" formatCode="&quot;$&quot;###,0&quot;.&quot;00_);[Red]\(&quot;$&quot;###,0&quot;.&quot;00\)"/>
    <numFmt numFmtId="180" formatCode="0.00000"/>
    <numFmt numFmtId="181" formatCode="\t#,##0"/>
    <numFmt numFmtId="182" formatCode="&quot;£&quot;#,##0.00;\-&quot;£&quot;#,##0.00"/>
    <numFmt numFmtId="183" formatCode="&quot;$&quot;#,##0;\-&quot;$&quot;#,##0"/>
    <numFmt numFmtId="184" formatCode="_-* #,##0\ &quot;DM&quot;_-;\-* #,##0\ &quot;DM&quot;_-;_-* &quot;-&quot;\ &quot;DM&quot;_-;_-@_-"/>
    <numFmt numFmtId="185" formatCode="_-* #,##0.00\ &quot;DM&quot;_-;\-* #,##0.00\ &quot;DM&quot;_-;_-* &quot;-&quot;??\ &quot;DM&quot;_-;_-@_-"/>
    <numFmt numFmtId="186" formatCode="&quot;\&quot;#,##0.00;[Red]&quot;\&quot;\-#,##0.00"/>
    <numFmt numFmtId="187" formatCode="&quot;\&quot;#,##0;[Red]&quot;\&quot;\-#,##0"/>
    <numFmt numFmtId="188" formatCode="_-* #,##0.00_-;\-* #,##0.00_-;_-* &quot;-&quot;??_-;_-@_-"/>
    <numFmt numFmtId="189" formatCode="0_)"/>
    <numFmt numFmtId="190" formatCode="_-&quot;$&quot;* #,##0_-;\-&quot;$&quot;* #,##0_-;_-&quot;$&quot;* &quot;-&quot;_-;_-@_-"/>
    <numFmt numFmtId="191" formatCode="_-&quot;$&quot;* #,##0.00_-;\-&quot;$&quot;* #,##0.00_-;_-&quot;$&quot;* &quot;-&quot;??_-;_-@_-"/>
    <numFmt numFmtId="192" formatCode="_(* #,##0_);_(* \(#,##0\);_(* &quot;-&quot;??_);_(@_)"/>
    <numFmt numFmtId="193" formatCode="_(* #,##0.000_);_(* \(#,##0.000\);_(* &quot;-&quot;??_);_(@_)"/>
    <numFmt numFmtId="194" formatCode="_(* #,##0.0000_);_(* \(#,##0.0000\);_(* &quot;-&quot;??_);_(@_)"/>
    <numFmt numFmtId="195" formatCode="_(* #,##0.0_);_(* \(#,##0.0\);_(* &quot;-&quot;??_);_(@_)"/>
    <numFmt numFmtId="196" formatCode="_-* #,##0.0\ _₫_-;\-* #,##0.0\ _₫_-;_-* &quot;-&quot;?\ _₫_-;_-@_-"/>
  </numFmts>
  <fonts count="8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2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.VnArial"/>
      <family val="2"/>
    </font>
    <font>
      <sz val="11"/>
      <name val="??"/>
      <family val="3"/>
    </font>
    <font>
      <sz val="10"/>
      <name val="??"/>
      <family val="3"/>
      <charset val="129"/>
    </font>
    <font>
      <sz val="12"/>
      <name val="????"/>
      <charset val="136"/>
    </font>
    <font>
      <sz val="11"/>
      <name val="??"/>
      <family val="3"/>
      <charset val="129"/>
    </font>
    <font>
      <sz val="10"/>
      <name val="???"/>
      <family val="3"/>
      <charset val="129"/>
    </font>
    <font>
      <sz val="12"/>
      <name val=".VnTime"/>
      <family val="2"/>
    </font>
    <font>
      <sz val="10"/>
      <name val="Helv"/>
      <charset val="204"/>
    </font>
    <font>
      <sz val="10"/>
      <name val="Helv"/>
      <family val="2"/>
    </font>
    <font>
      <sz val="12"/>
      <name val="???"/>
    </font>
    <font>
      <sz val="11"/>
      <name val="–¾’©"/>
      <family val="1"/>
      <charset val="128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12"/>
      <name val="µ¸¿òÃ¼"/>
      <family val="3"/>
      <charset val="129"/>
    </font>
    <font>
      <sz val="11"/>
      <name val="돋움"/>
      <family val="3"/>
      <charset val="129"/>
    </font>
    <font>
      <sz val="10"/>
      <name val="VNI-Aptima"/>
    </font>
    <font>
      <sz val="12"/>
      <name val="VNI-Helve-Condense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"/>
      <color indexed="16"/>
      <name val="Courier"/>
      <family val="3"/>
    </font>
    <font>
      <b/>
      <sz val="14"/>
      <name val=".VnTimeH"/>
      <family val="2"/>
    </font>
    <font>
      <sz val="10"/>
      <name val="MS Sans Serif"/>
      <family val="2"/>
    </font>
    <font>
      <sz val="10"/>
      <name val=".VnAvant"/>
      <family val="2"/>
    </font>
    <font>
      <sz val="9"/>
      <name val=".VnTime"/>
      <family val="2"/>
    </font>
    <font>
      <sz val="11"/>
      <name val="VNI-Times"/>
    </font>
    <font>
      <sz val="12"/>
      <name val="Arial"/>
      <family val="2"/>
    </font>
    <font>
      <b/>
      <sz val="12"/>
      <name val="VN-NTime"/>
    </font>
    <font>
      <sz val="10"/>
      <name val="Courier New"/>
      <family val="3"/>
    </font>
    <font>
      <sz val="10"/>
      <name val="VNI-Helve-Condense"/>
    </font>
    <font>
      <sz val="10"/>
      <name val="Times New Roman"/>
      <family val="1"/>
    </font>
    <font>
      <sz val="10"/>
      <name val="VNI-Times"/>
    </font>
    <font>
      <sz val="10"/>
      <color indexed="10"/>
      <name val="VNI-Helve-Condense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바탕체"/>
      <family val="1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0"/>
      <name val="Courier"/>
      <family val="3"/>
    </font>
    <font>
      <sz val="12"/>
      <name val="Courier"/>
      <family val="3"/>
    </font>
    <font>
      <b/>
      <sz val="12"/>
      <color rgb="FFFF0000"/>
      <name val="Times New Roman"/>
      <family val="1"/>
    </font>
    <font>
      <b/>
      <sz val="12"/>
      <color theme="4"/>
      <name val="Times New Roman"/>
      <family val="1"/>
    </font>
    <font>
      <sz val="12"/>
      <name val="VNI-Times"/>
    </font>
    <font>
      <b/>
      <u/>
      <sz val="14"/>
      <name val="VNI-Times"/>
    </font>
    <font>
      <sz val="8.25"/>
      <name val="Microsoft Sans Serif"/>
      <family val="2"/>
    </font>
    <font>
      <b/>
      <sz val="9"/>
      <name val="VNI-Helve-Condense"/>
    </font>
    <font>
      <b/>
      <sz val="16"/>
      <name val="Times New Roman"/>
      <family val="1"/>
    </font>
    <font>
      <sz val="13"/>
      <color theme="1"/>
      <name val="Arial"/>
      <family val="2"/>
    </font>
    <font>
      <sz val="11"/>
      <color indexed="8"/>
      <name val="Calibri"/>
      <family val="2"/>
    </font>
    <font>
      <b/>
      <sz val="8.25"/>
      <name val="Microsoft Sans Serif"/>
      <family val="2"/>
    </font>
    <font>
      <i/>
      <sz val="13"/>
      <name val="Cambria"/>
      <family val="1"/>
      <scheme val="major"/>
    </font>
    <font>
      <b/>
      <sz val="13"/>
      <name val="Cambria"/>
      <family val="1"/>
      <scheme val="major"/>
    </font>
    <font>
      <sz val="10"/>
      <name val="Arial"/>
      <family val="2"/>
      <charset val="163"/>
    </font>
    <font>
      <u val="singleAccounting"/>
      <sz val="12"/>
      <name val="Times New Roman"/>
      <family val="1"/>
    </font>
    <font>
      <i/>
      <sz val="12"/>
      <name val="Times New Roman"/>
      <family val="1"/>
    </font>
    <font>
      <b/>
      <sz val="14"/>
      <color indexed="8"/>
      <name val="Times New Roman"/>
      <family val="1"/>
    </font>
    <font>
      <sz val="10"/>
      <color theme="0"/>
      <name val="Arial"/>
      <family val="2"/>
    </font>
    <font>
      <sz val="12"/>
      <color theme="1" tint="0.499984740745262"/>
      <name val="Times New Roman"/>
      <family val="2"/>
    </font>
    <font>
      <b/>
      <u/>
      <sz val="14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8">
    <xf numFmtId="0" fontId="0" fillId="0" borderId="0" applyProtection="0"/>
    <xf numFmtId="43" fontId="3" fillId="0" borderId="0" applyFont="0" applyFill="0" applyBorder="0" applyAlignment="0" applyProtection="0"/>
    <xf numFmtId="0" fontId="10" fillId="0" borderId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3" fillId="0" borderId="7"/>
    <xf numFmtId="167" fontId="11" fillId="0" borderId="0" applyFont="0" applyFill="0" applyBorder="0" applyAlignment="0" applyProtection="0"/>
    <xf numFmtId="168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0" borderId="0"/>
    <xf numFmtId="169" fontId="17" fillId="0" borderId="0" applyFont="0" applyFill="0" applyBorder="0" applyAlignment="0" applyProtection="0"/>
    <xf numFmtId="0" fontId="18" fillId="0" borderId="0"/>
    <xf numFmtId="0" fontId="19" fillId="0" borderId="0"/>
    <xf numFmtId="170" fontId="20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170" fontId="20" fillId="0" borderId="0" applyFont="0" applyFill="0" applyBorder="0" applyAlignment="0" applyProtection="0"/>
    <xf numFmtId="0" fontId="22" fillId="3" borderId="0"/>
    <xf numFmtId="0" fontId="23" fillId="3" borderId="0"/>
    <xf numFmtId="0" fontId="24" fillId="0" borderId="0">
      <alignment wrapText="1"/>
    </xf>
    <xf numFmtId="17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0" fontId="27" fillId="0" borderId="0" applyFont="0" applyFill="0" applyBorder="0" applyAlignment="0" applyProtection="0"/>
    <xf numFmtId="171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27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67" fontId="27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66" fontId="27" fillId="0" borderId="0" applyFont="0" applyFill="0" applyBorder="0" applyAlignment="0" applyProtection="0"/>
    <xf numFmtId="0" fontId="26" fillId="0" borderId="0"/>
    <xf numFmtId="0" fontId="28" fillId="0" borderId="0"/>
    <xf numFmtId="0" fontId="26" fillId="0" borderId="0"/>
    <xf numFmtId="0" fontId="29" fillId="0" borderId="0" applyFill="0" applyBorder="0" applyAlignment="0"/>
    <xf numFmtId="168" fontId="17" fillId="0" borderId="0" applyFont="0" applyFill="0" applyBorder="0" applyAlignment="0" applyProtection="0"/>
    <xf numFmtId="1" fontId="30" fillId="0" borderId="5" applyBorder="0"/>
    <xf numFmtId="43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3" fontId="10" fillId="0" borderId="0" applyFont="0" applyFill="0" applyBorder="0" applyAlignment="0" applyProtection="0"/>
    <xf numFmtId="172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73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38" fontId="32" fillId="3" borderId="0" applyNumberFormat="0" applyBorder="0" applyAlignment="0" applyProtection="0"/>
    <xf numFmtId="0" fontId="33" fillId="0" borderId="8" applyNumberFormat="0" applyAlignment="0" applyProtection="0">
      <alignment horizontal="left" vertical="center"/>
    </xf>
    <xf numFmtId="0" fontId="33" fillId="0" borderId="9">
      <alignment horizontal="left" vertical="center"/>
    </xf>
    <xf numFmtId="175" fontId="34" fillId="0" borderId="0">
      <protection locked="0"/>
    </xf>
    <xf numFmtId="175" fontId="34" fillId="0" borderId="0">
      <protection locked="0"/>
    </xf>
    <xf numFmtId="175" fontId="35" fillId="0" borderId="0">
      <protection locked="0"/>
    </xf>
    <xf numFmtId="49" fontId="36" fillId="0" borderId="1">
      <alignment vertical="center"/>
    </xf>
    <xf numFmtId="168" fontId="17" fillId="0" borderId="0" applyFont="0" applyFill="0" applyBorder="0" applyAlignment="0" applyProtection="0"/>
    <xf numFmtId="38" fontId="37" fillId="0" borderId="0" applyFont="0" applyFill="0" applyBorder="0" applyAlignment="0" applyProtection="0"/>
    <xf numFmtId="176" fontId="25" fillId="0" borderId="0" applyFont="0" applyFill="0" applyBorder="0" applyAlignment="0" applyProtection="0"/>
    <xf numFmtId="10" fontId="32" fillId="4" borderId="1" applyNumberFormat="0" applyBorder="0" applyAlignment="0" applyProtection="0"/>
    <xf numFmtId="168" fontId="17" fillId="0" borderId="0" applyFont="0" applyFill="0" applyBorder="0" applyAlignment="0" applyProtection="0"/>
    <xf numFmtId="0" fontId="19" fillId="0" borderId="0"/>
    <xf numFmtId="0" fontId="31" fillId="0" borderId="0"/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177" fontId="38" fillId="0" borderId="6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80" fontId="39" fillId="0" borderId="0" applyFont="0" applyFill="0" applyBorder="0" applyAlignment="0" applyProtection="0"/>
    <xf numFmtId="181" fontId="40" fillId="0" borderId="0" applyFont="0" applyFill="0" applyBorder="0" applyAlignment="0" applyProtection="0"/>
    <xf numFmtId="0" fontId="41" fillId="0" borderId="0" applyNumberFormat="0" applyFont="0" applyFill="0" applyAlignment="0"/>
    <xf numFmtId="0" fontId="42" fillId="0" borderId="1" applyNumberFormat="0" applyFont="0" applyFill="0" applyBorder="0" applyAlignment="0">
      <alignment horizontal="center"/>
    </xf>
    <xf numFmtId="182" fontId="43" fillId="0" borderId="0"/>
    <xf numFmtId="0" fontId="30" fillId="0" borderId="0"/>
    <xf numFmtId="0" fontId="2" fillId="0" borderId="0"/>
    <xf numFmtId="0" fontId="44" fillId="0" borderId="0" applyNumberFormat="0"/>
    <xf numFmtId="0" fontId="10" fillId="0" borderId="0" applyFont="0" applyFill="0" applyBorder="0" applyAlignment="0" applyProtection="0"/>
    <xf numFmtId="0" fontId="45" fillId="0" borderId="0"/>
    <xf numFmtId="10" fontId="1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7" fillId="0" borderId="10" applyNumberFormat="0" applyBorder="0"/>
    <xf numFmtId="3" fontId="46" fillId="0" borderId="11">
      <alignment horizontal="right" wrapText="1"/>
    </xf>
    <xf numFmtId="0" fontId="19" fillId="0" borderId="0"/>
    <xf numFmtId="168" fontId="17" fillId="0" borderId="0" applyFont="0" applyFill="0" applyBorder="0" applyAlignment="0" applyProtection="0"/>
    <xf numFmtId="0" fontId="47" fillId="0" borderId="0" applyBorder="0">
      <alignment vertical="top" wrapText="1"/>
    </xf>
    <xf numFmtId="183" fontId="25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68" fontId="17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48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9" fillId="0" borderId="0">
      <alignment vertical="center"/>
    </xf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2" fillId="0" borderId="0"/>
    <xf numFmtId="0" fontId="53" fillId="0" borderId="7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86" fontId="55" fillId="0" borderId="0" applyFont="0" applyFill="0" applyBorder="0" applyAlignment="0" applyProtection="0"/>
    <xf numFmtId="187" fontId="55" fillId="0" borderId="0" applyFont="0" applyFill="0" applyBorder="0" applyAlignment="0" applyProtection="0"/>
    <xf numFmtId="0" fontId="56" fillId="0" borderId="0"/>
    <xf numFmtId="0" fontId="41" fillId="0" borderId="0"/>
    <xf numFmtId="168" fontId="57" fillId="0" borderId="0" applyFont="0" applyFill="0" applyBorder="0" applyAlignment="0" applyProtection="0"/>
    <xf numFmtId="188" fontId="57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89" fontId="58" fillId="0" borderId="0"/>
    <xf numFmtId="190" fontId="57" fillId="0" borderId="0" applyFont="0" applyFill="0" applyBorder="0" applyAlignment="0" applyProtection="0"/>
    <xf numFmtId="6" fontId="59" fillId="0" borderId="0" applyFont="0" applyFill="0" applyBorder="0" applyAlignment="0" applyProtection="0"/>
    <xf numFmtId="191" fontId="57" fillId="0" borderId="0" applyFont="0" applyFill="0" applyBorder="0" applyAlignment="0" applyProtection="0"/>
    <xf numFmtId="44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62" fillId="0" borderId="0"/>
    <xf numFmtId="0" fontId="64" fillId="0" borderId="0">
      <protection locked="0"/>
    </xf>
    <xf numFmtId="0" fontId="10" fillId="0" borderId="0"/>
    <xf numFmtId="0" fontId="67" fillId="0" borderId="0"/>
    <xf numFmtId="0" fontId="10" fillId="0" borderId="0"/>
    <xf numFmtId="43" fontId="10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 applyProtection="0"/>
    <xf numFmtId="43" fontId="1" fillId="0" borderId="0" applyFont="0" applyFill="0" applyBorder="0" applyAlignment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" fillId="0" borderId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</cellStyleXfs>
  <cellXfs count="144">
    <xf numFmtId="0" fontId="0" fillId="0" borderId="0" xfId="0"/>
    <xf numFmtId="0" fontId="5" fillId="0" borderId="0" xfId="0" applyFont="1" applyAlignment="1">
      <alignment horizontal="centerContinuous"/>
    </xf>
    <xf numFmtId="0" fontId="6" fillId="0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/>
    </xf>
    <xf numFmtId="192" fontId="8" fillId="0" borderId="4" xfId="1" applyNumberFormat="1" applyFont="1" applyFill="1" applyBorder="1" applyAlignment="1">
      <alignment horizontal="center" vertical="center" wrapText="1"/>
    </xf>
    <xf numFmtId="192" fontId="8" fillId="0" borderId="1" xfId="1" applyNumberFormat="1" applyFont="1" applyFill="1" applyBorder="1" applyAlignment="1">
      <alignment horizontal="center" vertical="center" wrapText="1"/>
    </xf>
    <xf numFmtId="0" fontId="64" fillId="0" borderId="0" xfId="120" applyFont="1" applyAlignment="1">
      <alignment vertical="top"/>
      <protection locked="0"/>
    </xf>
    <xf numFmtId="0" fontId="62" fillId="0" borderId="0" xfId="123" applyFont="1"/>
    <xf numFmtId="192" fontId="62" fillId="0" borderId="0" xfId="124" applyNumberFormat="1" applyFont="1"/>
    <xf numFmtId="0" fontId="69" fillId="0" borderId="0" xfId="120" applyFont="1" applyAlignment="1">
      <alignment vertical="top"/>
      <protection locked="0"/>
    </xf>
    <xf numFmtId="192" fontId="70" fillId="0" borderId="0" xfId="124" applyNumberFormat="1" applyFont="1" applyAlignment="1">
      <alignment horizontal="center"/>
    </xf>
    <xf numFmtId="192" fontId="71" fillId="0" borderId="0" xfId="124" applyNumberFormat="1" applyFont="1" applyAlignment="1">
      <alignment horizontal="center"/>
    </xf>
    <xf numFmtId="192" fontId="9" fillId="0" borderId="4" xfId="125" applyNumberFormat="1" applyFont="1" applyBorder="1" applyAlignment="1">
      <alignment horizontal="center" vertical="center" wrapText="1"/>
    </xf>
    <xf numFmtId="0" fontId="9" fillId="0" borderId="4" xfId="121" applyFont="1" applyBorder="1" applyAlignment="1">
      <alignment horizontal="center" vertical="center" wrapText="1"/>
    </xf>
    <xf numFmtId="0" fontId="9" fillId="0" borderId="4" xfId="121" applyFont="1" applyBorder="1" applyAlignment="1">
      <alignment horizontal="left" vertical="center" wrapText="1"/>
    </xf>
    <xf numFmtId="0" fontId="9" fillId="0" borderId="1" xfId="121" applyFont="1" applyBorder="1" applyAlignment="1">
      <alignment horizontal="center" vertical="center" wrapText="1"/>
    </xf>
    <xf numFmtId="192" fontId="9" fillId="0" borderId="1" xfId="121" applyNumberFormat="1" applyFont="1" applyBorder="1" applyAlignment="1">
      <alignment horizontal="center" vertical="center" wrapText="1"/>
    </xf>
    <xf numFmtId="192" fontId="73" fillId="5" borderId="1" xfId="125" applyNumberFormat="1" applyFont="1" applyFill="1" applyBorder="1" applyAlignment="1">
      <alignment horizontal="center" vertical="center" wrapText="1"/>
    </xf>
    <xf numFmtId="43" fontId="64" fillId="0" borderId="0" xfId="1" applyFont="1" applyAlignment="1" applyProtection="1">
      <alignment vertical="top"/>
      <protection locked="0"/>
    </xf>
    <xf numFmtId="192" fontId="64" fillId="0" borderId="0" xfId="1" applyNumberFormat="1" applyFont="1" applyAlignment="1" applyProtection="1">
      <alignment vertical="top"/>
      <protection locked="0"/>
    </xf>
    <xf numFmtId="43" fontId="64" fillId="0" borderId="0" xfId="120" applyNumberFormat="1" applyFont="1" applyAlignment="1">
      <alignment vertical="top"/>
      <protection locked="0"/>
    </xf>
    <xf numFmtId="0" fontId="8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3" fontId="8" fillId="0" borderId="1" xfId="1" applyFont="1" applyFill="1" applyBorder="1" applyAlignment="1">
      <alignment horizontal="center" vertical="center" wrapText="1"/>
    </xf>
    <xf numFmtId="43" fontId="4" fillId="0" borderId="6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0" fontId="8" fillId="0" borderId="4" xfId="0" applyFont="1" applyFill="1" applyBorder="1" applyAlignment="1">
      <alignment horizontal="left" vertical="center" wrapText="1"/>
    </xf>
    <xf numFmtId="193" fontId="8" fillId="0" borderId="1" xfId="1" applyNumberFormat="1" applyFont="1" applyFill="1" applyBorder="1" applyAlignment="1">
      <alignment horizontal="center" vertical="center" wrapText="1"/>
    </xf>
    <xf numFmtId="193" fontId="8" fillId="0" borderId="4" xfId="1" applyNumberFormat="1" applyFont="1" applyFill="1" applyBorder="1" applyAlignment="1">
      <alignment horizontal="right" vertical="center"/>
    </xf>
    <xf numFmtId="193" fontId="6" fillId="0" borderId="0" xfId="1" applyNumberFormat="1" applyFont="1" applyFill="1" applyBorder="1" applyAlignment="1">
      <alignment vertical="center"/>
    </xf>
    <xf numFmtId="193" fontId="6" fillId="6" borderId="0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193" fontId="4" fillId="0" borderId="4" xfId="1" applyNumberFormat="1" applyFont="1" applyFill="1" applyBorder="1" applyAlignment="1">
      <alignment horizontal="center" vertical="top" wrapText="1"/>
    </xf>
    <xf numFmtId="193" fontId="8" fillId="0" borderId="15" xfId="1" applyNumberFormat="1" applyFont="1" applyFill="1" applyBorder="1" applyAlignment="1">
      <alignment horizontal="right" vertical="center"/>
    </xf>
    <xf numFmtId="193" fontId="8" fillId="0" borderId="16" xfId="1" applyNumberFormat="1" applyFont="1" applyFill="1" applyBorder="1" applyAlignment="1">
      <alignment horizontal="right" vertical="center"/>
    </xf>
    <xf numFmtId="192" fontId="8" fillId="0" borderId="4" xfId="1" applyNumberFormat="1" applyFont="1" applyFill="1" applyBorder="1" applyAlignment="1">
      <alignment horizontal="right" vertical="center"/>
    </xf>
    <xf numFmtId="192" fontId="8" fillId="0" borderId="4" xfId="0" applyNumberFormat="1" applyFont="1" applyFill="1" applyBorder="1" applyAlignment="1">
      <alignment horizontal="center" vertical="center"/>
    </xf>
    <xf numFmtId="0" fontId="6" fillId="7" borderId="0" xfId="0" applyFont="1" applyFill="1" applyBorder="1" applyAlignment="1">
      <alignment vertical="center"/>
    </xf>
    <xf numFmtId="192" fontId="6" fillId="0" borderId="0" xfId="0" applyNumberFormat="1" applyFont="1" applyFill="1" applyBorder="1" applyAlignment="1">
      <alignment vertical="center"/>
    </xf>
    <xf numFmtId="0" fontId="60" fillId="0" borderId="0" xfId="0" applyFont="1" applyBorder="1" applyAlignment="1">
      <alignment horizontal="center"/>
    </xf>
    <xf numFmtId="0" fontId="8" fillId="0" borderId="1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vertical="center"/>
    </xf>
    <xf numFmtId="0" fontId="60" fillId="0" borderId="19" xfId="0" applyFont="1" applyBorder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193" fontId="8" fillId="0" borderId="4" xfId="1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top" wrapText="1"/>
    </xf>
    <xf numFmtId="192" fontId="8" fillId="0" borderId="1" xfId="1" applyNumberFormat="1" applyFont="1" applyFill="1" applyBorder="1" applyAlignment="1">
      <alignment horizontal="center" vertical="center"/>
    </xf>
    <xf numFmtId="192" fontId="6" fillId="0" borderId="0" xfId="1" applyNumberFormat="1" applyFont="1" applyFill="1" applyBorder="1" applyAlignment="1">
      <alignment vertical="center"/>
    </xf>
    <xf numFmtId="192" fontId="8" fillId="0" borderId="1" xfId="1" applyNumberFormat="1" applyFont="1" applyFill="1" applyBorder="1" applyAlignment="1">
      <alignment horizontal="right" vertical="center"/>
    </xf>
    <xf numFmtId="192" fontId="7" fillId="2" borderId="5" xfId="0" applyNumberFormat="1" applyFont="1" applyFill="1" applyBorder="1" applyAlignment="1">
      <alignment horizontal="center" vertical="center" wrapText="1"/>
    </xf>
    <xf numFmtId="192" fontId="7" fillId="0" borderId="1" xfId="0" applyNumberFormat="1" applyFont="1" applyFill="1" applyBorder="1" applyAlignment="1">
      <alignment horizontal="center" vertical="center" wrapText="1"/>
    </xf>
    <xf numFmtId="192" fontId="6" fillId="6" borderId="0" xfId="1" applyNumberFormat="1" applyFont="1" applyFill="1" applyBorder="1" applyAlignment="1">
      <alignment vertical="center"/>
    </xf>
    <xf numFmtId="0" fontId="61" fillId="0" borderId="0" xfId="0" applyFont="1" applyAlignment="1">
      <alignment horizontal="center"/>
    </xf>
    <xf numFmtId="0" fontId="60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60" fillId="0" borderId="0" xfId="0" applyFont="1" applyBorder="1" applyAlignment="1">
      <alignment horizontal="center"/>
    </xf>
    <xf numFmtId="43" fontId="4" fillId="0" borderId="16" xfId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left" vertical="center" wrapText="1"/>
    </xf>
    <xf numFmtId="195" fontId="8" fillId="0" borderId="4" xfId="1" applyNumberFormat="1" applyFont="1" applyFill="1" applyBorder="1" applyAlignment="1">
      <alignment horizontal="right" vertical="center"/>
    </xf>
    <xf numFmtId="196" fontId="6" fillId="0" borderId="0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192" fontId="8" fillId="0" borderId="15" xfId="1" applyNumberFormat="1" applyFont="1" applyFill="1" applyBorder="1" applyAlignment="1">
      <alignment horizontal="right" vertical="center"/>
    </xf>
    <xf numFmtId="192" fontId="8" fillId="0" borderId="16" xfId="1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193" fontId="8" fillId="0" borderId="1" xfId="1" applyNumberFormat="1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left" vertical="center" wrapText="1"/>
    </xf>
    <xf numFmtId="43" fontId="8" fillId="0" borderId="4" xfId="1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top" wrapText="1"/>
    </xf>
    <xf numFmtId="193" fontId="8" fillId="0" borderId="4" xfId="1" applyNumberFormat="1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vertical="center"/>
    </xf>
    <xf numFmtId="0" fontId="8" fillId="0" borderId="21" xfId="0" applyFont="1" applyFill="1" applyBorder="1" applyAlignment="1">
      <alignment horizontal="center" vertical="center"/>
    </xf>
    <xf numFmtId="193" fontId="6" fillId="0" borderId="21" xfId="1" applyNumberFormat="1" applyFont="1" applyFill="1" applyBorder="1" applyAlignment="1">
      <alignment vertical="center"/>
    </xf>
    <xf numFmtId="192" fontId="6" fillId="0" borderId="21" xfId="1" applyNumberFormat="1" applyFont="1" applyFill="1" applyBorder="1" applyAlignment="1">
      <alignment vertical="center"/>
    </xf>
    <xf numFmtId="193" fontId="6" fillId="0" borderId="1" xfId="1" applyNumberFormat="1" applyFont="1" applyFill="1" applyBorder="1" applyAlignment="1">
      <alignment vertical="center"/>
    </xf>
    <xf numFmtId="193" fontId="75" fillId="0" borderId="1" xfId="1" applyNumberFormat="1" applyFont="1" applyFill="1" applyBorder="1" applyAlignment="1">
      <alignment vertical="center"/>
    </xf>
    <xf numFmtId="0" fontId="9" fillId="0" borderId="4" xfId="121" applyFont="1" applyBorder="1" applyAlignment="1">
      <alignment horizontal="left" vertical="center"/>
    </xf>
    <xf numFmtId="0" fontId="9" fillId="0" borderId="16" xfId="121" applyFont="1" applyBorder="1" applyAlignment="1">
      <alignment horizontal="center" vertical="center" wrapText="1"/>
    </xf>
    <xf numFmtId="0" fontId="9" fillId="0" borderId="16" xfId="121" applyFont="1" applyBorder="1" applyAlignment="1">
      <alignment horizontal="left" vertical="center" wrapText="1"/>
    </xf>
    <xf numFmtId="192" fontId="9" fillId="0" borderId="16" xfId="125" applyNumberFormat="1" applyFont="1" applyBorder="1" applyAlignment="1">
      <alignment horizontal="center" vertical="center" wrapText="1"/>
    </xf>
    <xf numFmtId="0" fontId="7" fillId="0" borderId="1" xfId="121" applyFont="1" applyBorder="1" applyAlignment="1">
      <alignment horizontal="center" vertical="center" wrapText="1"/>
    </xf>
    <xf numFmtId="192" fontId="7" fillId="0" borderId="1" xfId="125" applyNumberFormat="1" applyFont="1" applyBorder="1" applyAlignment="1">
      <alignment horizontal="center" vertical="center" wrapText="1"/>
    </xf>
    <xf numFmtId="0" fontId="76" fillId="0" borderId="0" xfId="0" applyFont="1"/>
    <xf numFmtId="0" fontId="77" fillId="2" borderId="0" xfId="0" applyFont="1" applyFill="1" applyBorder="1" applyAlignment="1">
      <alignment vertical="center"/>
    </xf>
    <xf numFmtId="0" fontId="77" fillId="0" borderId="0" xfId="0" applyFont="1" applyFill="1" applyBorder="1" applyAlignment="1">
      <alignment vertical="center"/>
    </xf>
    <xf numFmtId="0" fontId="80" fillId="0" borderId="0" xfId="0" applyFont="1" applyFill="1" applyBorder="1" applyAlignment="1">
      <alignment vertical="center"/>
    </xf>
    <xf numFmtId="0" fontId="60" fillId="0" borderId="0" xfId="0" applyFont="1" applyBorder="1" applyAlignment="1">
      <alignment horizontal="center"/>
    </xf>
    <xf numFmtId="0" fontId="60" fillId="0" borderId="0" xfId="0" applyFont="1" applyBorder="1" applyAlignment="1">
      <alignment horizontal="center"/>
    </xf>
    <xf numFmtId="0" fontId="78" fillId="0" borderId="0" xfId="119" applyFont="1" applyBorder="1" applyAlignment="1">
      <alignment horizontal="center"/>
    </xf>
    <xf numFmtId="0" fontId="63" fillId="0" borderId="0" xfId="119" applyFont="1" applyBorder="1" applyAlignment="1">
      <alignment horizontal="center"/>
    </xf>
    <xf numFmtId="0" fontId="65" fillId="0" borderId="0" xfId="119" applyFont="1" applyBorder="1" applyAlignment="1">
      <alignment horizontal="center"/>
    </xf>
    <xf numFmtId="0" fontId="66" fillId="0" borderId="0" xfId="121" applyFont="1" applyAlignment="1">
      <alignment horizontal="center" vertical="center"/>
    </xf>
    <xf numFmtId="0" fontId="9" fillId="0" borderId="13" xfId="123" applyFont="1" applyBorder="1" applyAlignment="1">
      <alignment horizontal="left"/>
    </xf>
    <xf numFmtId="0" fontId="62" fillId="0" borderId="13" xfId="123" applyFont="1" applyBorder="1" applyAlignment="1">
      <alignment horizontal="left"/>
    </xf>
    <xf numFmtId="192" fontId="7" fillId="0" borderId="17" xfId="124" applyNumberFormat="1" applyFont="1" applyBorder="1" applyAlignment="1">
      <alignment horizontal="center" vertical="center" wrapText="1"/>
    </xf>
    <xf numFmtId="192" fontId="7" fillId="0" borderId="13" xfId="124" applyNumberFormat="1" applyFont="1" applyBorder="1" applyAlignment="1">
      <alignment horizontal="center" vertical="center" wrapText="1"/>
    </xf>
    <xf numFmtId="192" fontId="7" fillId="0" borderId="18" xfId="124" applyNumberFormat="1" applyFont="1" applyBorder="1" applyAlignment="1">
      <alignment horizontal="center" vertical="center" wrapText="1"/>
    </xf>
    <xf numFmtId="0" fontId="7" fillId="0" borderId="14" xfId="121" applyFont="1" applyBorder="1" applyAlignment="1">
      <alignment horizontal="center" vertical="center"/>
    </xf>
    <xf numFmtId="0" fontId="7" fillId="0" borderId="5" xfId="121" applyFont="1" applyBorder="1" applyAlignment="1">
      <alignment horizontal="center" vertical="center"/>
    </xf>
    <xf numFmtId="192" fontId="7" fillId="0" borderId="14" xfId="124" applyNumberFormat="1" applyFont="1" applyBorder="1" applyAlignment="1">
      <alignment horizontal="center" vertical="center" wrapText="1"/>
    </xf>
    <xf numFmtId="192" fontId="7" fillId="0" borderId="5" xfId="124" applyNumberFormat="1" applyFont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left" vertical="center"/>
    </xf>
    <xf numFmtId="0" fontId="75" fillId="0" borderId="9" xfId="0" applyFont="1" applyFill="1" applyBorder="1" applyAlignment="1">
      <alignment horizontal="left" vertical="center"/>
    </xf>
    <xf numFmtId="0" fontId="75" fillId="0" borderId="3" xfId="0" applyFont="1" applyFill="1" applyBorder="1" applyAlignment="1">
      <alignment horizontal="left" vertical="center"/>
    </xf>
    <xf numFmtId="0" fontId="61" fillId="0" borderId="0" xfId="0" applyFont="1" applyAlignment="1">
      <alignment horizontal="center"/>
    </xf>
    <xf numFmtId="0" fontId="60" fillId="0" borderId="0" xfId="0" applyFont="1" applyAlignment="1">
      <alignment horizontal="center"/>
    </xf>
    <xf numFmtId="0" fontId="60" fillId="0" borderId="12" xfId="0" applyFont="1" applyBorder="1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1" fillId="0" borderId="17" xfId="0" applyFont="1" applyBorder="1" applyAlignment="1">
      <alignment horizontal="center" wrapText="1"/>
    </xf>
    <xf numFmtId="0" fontId="61" fillId="0" borderId="13" xfId="0" applyFont="1" applyBorder="1" applyAlignment="1">
      <alignment horizontal="center" wrapText="1"/>
    </xf>
    <xf numFmtId="0" fontId="61" fillId="0" borderId="18" xfId="0" applyFont="1" applyBorder="1" applyAlignment="1">
      <alignment horizontal="center" wrapText="1"/>
    </xf>
    <xf numFmtId="0" fontId="60" fillId="0" borderId="19" xfId="0" applyFont="1" applyBorder="1" applyAlignment="1">
      <alignment horizontal="center"/>
    </xf>
    <xf numFmtId="0" fontId="60" fillId="0" borderId="0" xfId="0" applyFont="1" applyBorder="1" applyAlignment="1">
      <alignment horizontal="center"/>
    </xf>
    <xf numFmtId="0" fontId="60" fillId="0" borderId="20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94" fontId="4" fillId="2" borderId="14" xfId="1" applyNumberFormat="1" applyFont="1" applyFill="1" applyBorder="1" applyAlignment="1">
      <alignment horizontal="center" vertical="center" wrapText="1"/>
    </xf>
    <xf numFmtId="194" fontId="4" fillId="2" borderId="5" xfId="1" applyNumberFormat="1" applyFont="1" applyFill="1" applyBorder="1" applyAlignment="1">
      <alignment horizontal="center" vertical="center" wrapText="1"/>
    </xf>
    <xf numFmtId="0" fontId="61" fillId="0" borderId="0" xfId="0" applyFont="1" applyAlignment="1">
      <alignment horizontal="center" wrapText="1"/>
    </xf>
    <xf numFmtId="43" fontId="6" fillId="0" borderId="1" xfId="1" applyFont="1" applyFill="1" applyBorder="1" applyAlignment="1">
      <alignment vertical="center"/>
    </xf>
  </cellXfs>
  <cellStyles count="138">
    <cellStyle name="??" xfId="2"/>
    <cellStyle name="?? [0.00]_List-dwg" xfId="3"/>
    <cellStyle name="?? [0]" xfId="4"/>
    <cellStyle name="???? [0.00]_List-dwg" xfId="5"/>
    <cellStyle name="??????" xfId="6"/>
    <cellStyle name="????_List-dwg" xfId="7"/>
    <cellStyle name="???[0]_Book1" xfId="8"/>
    <cellStyle name="???_???" xfId="9"/>
    <cellStyle name="??_(????)??????" xfId="10"/>
    <cellStyle name="_Bang Chi tieu (2)" xfId="11"/>
    <cellStyle name="_TH DU TOAN-T.TIEU HOC TRAN VAN DANH" xfId="12"/>
    <cellStyle name="_Tong_muc_dau_tu_tieu_hoc_XTT" xfId="13"/>
    <cellStyle name="~1" xfId="14"/>
    <cellStyle name="•W?_Format" xfId="15"/>
    <cellStyle name="•W€_Format" xfId="16"/>
    <cellStyle name="•W_Format" xfId="17"/>
    <cellStyle name="0,0_x000d_&#10;NA_x000d_&#10;" xfId="121"/>
    <cellStyle name="1" xfId="18"/>
    <cellStyle name="2" xfId="19"/>
    <cellStyle name="3" xfId="20"/>
    <cellStyle name="4" xfId="21"/>
    <cellStyle name="ÅëÈ­ [0]_¿ì¹°Åë" xfId="22"/>
    <cellStyle name="AeE­ [0]_INQUIRY ¿µ¾÷AßAø " xfId="23"/>
    <cellStyle name="ÅëÈ­ [0]_laroux" xfId="24"/>
    <cellStyle name="ÅëÈ­_¿ì¹°Åë" xfId="25"/>
    <cellStyle name="AeE­_INQUIRY ¿µ¾÷AßAø " xfId="26"/>
    <cellStyle name="ÅëÈ­_laroux" xfId="27"/>
    <cellStyle name="ÄÞ¸¶ [0]_¿ì¹°Åë" xfId="28"/>
    <cellStyle name="AÞ¸¶ [0]_INQUIRY ¿µ¾÷AßAø " xfId="29"/>
    <cellStyle name="ÄÞ¸¶ [0]_laroux" xfId="30"/>
    <cellStyle name="ÄÞ¸¶_¿ì¹°Åë" xfId="31"/>
    <cellStyle name="AÞ¸¶_INQUIRY ¿µ¾÷AßAø " xfId="32"/>
    <cellStyle name="ÄÞ¸¶_laroux" xfId="33"/>
    <cellStyle name="C?AØ_¿µ¾÷CoE² " xfId="34"/>
    <cellStyle name="Ç¥ÁØ_´çÃÊ±¸ÀÔ»ý»ê" xfId="35"/>
    <cellStyle name="C￥AØ_¿μ¾÷CoE² " xfId="36"/>
    <cellStyle name="Calc Currency (0)" xfId="37"/>
    <cellStyle name="Chi phÝ kh¸c_Book1" xfId="38"/>
    <cellStyle name="CHUONG" xfId="39"/>
    <cellStyle name="Comma" xfId="1" builtinId="3"/>
    <cellStyle name="Comma 2" xfId="40"/>
    <cellStyle name="Comma 2 2" xfId="124"/>
    <cellStyle name="Comma 2 3" xfId="126"/>
    <cellStyle name="Comma 3" xfId="41"/>
    <cellStyle name="Comma 4" xfId="129"/>
    <cellStyle name="Comma 7" xfId="125"/>
    <cellStyle name="Comma0" xfId="42"/>
    <cellStyle name="Currency0" xfId="43"/>
    <cellStyle name="Date" xfId="44"/>
    <cellStyle name="Dezimal [0]_UXO VII" xfId="45"/>
    <cellStyle name="Dezimal_UXO VII" xfId="46"/>
    <cellStyle name="Fixed" xfId="47"/>
    <cellStyle name="Grey" xfId="48"/>
    <cellStyle name="Header1" xfId="49"/>
    <cellStyle name="Header2" xfId="50"/>
    <cellStyle name="Heading1" xfId="51"/>
    <cellStyle name="Heading2" xfId="52"/>
    <cellStyle name="Headqng2_KL-DOT2A_CUA_Caitao" xfId="53"/>
    <cellStyle name="Hoa-Scholl" xfId="54"/>
    <cellStyle name="i phÝ kh¸c_B¶ng 2" xfId="55"/>
    <cellStyle name="I.3" xfId="56"/>
    <cellStyle name="ï-¾È»ê_BiÓu TB" xfId="57"/>
    <cellStyle name="Input [yellow]" xfId="58"/>
    <cellStyle name="kh¸c_Bang Chi tieu" xfId="59"/>
    <cellStyle name="Ledger 17 x 11 in" xfId="60"/>
    <cellStyle name="Ledger 17 x 11 in 2" xfId="61"/>
    <cellStyle name="Millares [0]_Well Timing" xfId="62"/>
    <cellStyle name="Millares_Well Timing" xfId="63"/>
    <cellStyle name="Milliers [0]_AR1194" xfId="64"/>
    <cellStyle name="Milliers_AR1194" xfId="65"/>
    <cellStyle name="moi" xfId="66"/>
    <cellStyle name="Moneda [0]_Well Timing" xfId="67"/>
    <cellStyle name="Moneda_Well Timing" xfId="68"/>
    <cellStyle name="Monétaire [0]_AR1194" xfId="69"/>
    <cellStyle name="Monétaire_AR1194" xfId="70"/>
    <cellStyle name="n" xfId="71"/>
    <cellStyle name="ÑONVÒ" xfId="72"/>
    <cellStyle name="Normal" xfId="0" builtinId="0"/>
    <cellStyle name="Normal - Style1" xfId="73"/>
    <cellStyle name="Normal 10" xfId="135"/>
    <cellStyle name="Normal 11" xfId="132"/>
    <cellStyle name="Normal 12" xfId="134"/>
    <cellStyle name="Normal 16" xfId="123"/>
    <cellStyle name="Normal 2" xfId="74"/>
    <cellStyle name="Normal 2 2" xfId="120"/>
    <cellStyle name="Normal 2 2 2" xfId="122"/>
    <cellStyle name="Normal 3" xfId="75"/>
    <cellStyle name="Normal 3 2" xfId="133"/>
    <cellStyle name="Normal 4" xfId="127"/>
    <cellStyle name="Normal 5" xfId="128"/>
    <cellStyle name="Normal 6" xfId="137"/>
    <cellStyle name="Normal 7" xfId="130"/>
    <cellStyle name="Normal 8" xfId="136"/>
    <cellStyle name="Normal 9" xfId="131"/>
    <cellStyle name="Normal_Gia noi bo chao" xfId="119"/>
    <cellStyle name="norman" xfId="76"/>
    <cellStyle name="omma [0]_Mktg Prog" xfId="77"/>
    <cellStyle name="ormal_Sheet1_1" xfId="78"/>
    <cellStyle name="Percent [2]" xfId="79"/>
    <cellStyle name="Percent 2" xfId="80"/>
    <cellStyle name="PERCENTAGE" xfId="81"/>
    <cellStyle name="s1" xfId="82"/>
    <cellStyle name="Style 1" xfId="83"/>
    <cellStyle name="Style 2" xfId="84"/>
    <cellStyle name="TS" xfId="85"/>
    <cellStyle name="ux_3_¼­¿ï-¾È»ê" xfId="86"/>
    <cellStyle name="Währung [0]_UXO VII" xfId="87"/>
    <cellStyle name="Währung_UXO VII" xfId="88"/>
    <cellStyle name="Ý kh¸c_B¶ng 1 (2)" xfId="89"/>
    <cellStyle name="เครื่องหมายสกุลเงิน [0]_FTC_OFFER" xfId="90"/>
    <cellStyle name="เครื่องหมายสกุลเงิน_FTC_OFFER" xfId="91"/>
    <cellStyle name="ปกติ_FTC_OFFER" xfId="92"/>
    <cellStyle name=" [0.00]_ Att. 1- Cover" xfId="93"/>
    <cellStyle name="_ Att. 1- Cover" xfId="94"/>
    <cellStyle name="?_ Att. 1- Cover" xfId="95"/>
    <cellStyle name="똿뗦먛귟 [0.00]_PRODUCT DETAIL Q1" xfId="96"/>
    <cellStyle name="똿뗦먛귟_PRODUCT DETAIL Q1" xfId="97"/>
    <cellStyle name="믅됞 [0.00]_PRODUCT DETAIL Q1" xfId="98"/>
    <cellStyle name="믅됞_PRODUCT DETAIL Q1" xfId="99"/>
    <cellStyle name="백분율_95" xfId="100"/>
    <cellStyle name="뷭?_BOOKSHIP" xfId="101"/>
    <cellStyle name="안건회계법인" xfId="102"/>
    <cellStyle name="콤마 [0]_ 비목별 월별기술 " xfId="103"/>
    <cellStyle name="콤마_ 비목별 월별기술 " xfId="104"/>
    <cellStyle name="통화 [0]_1202" xfId="105"/>
    <cellStyle name="통화_1202" xfId="106"/>
    <cellStyle name="표준_(정보부문)월별인원계획" xfId="107"/>
    <cellStyle name="一般_00Q3902REV.1" xfId="108"/>
    <cellStyle name="千分位[0]_00Q3902REV.1" xfId="109"/>
    <cellStyle name="千分位_00Q3902REV.1" xfId="110"/>
    <cellStyle name="桁区切り [0.00]_BE-BQ" xfId="111"/>
    <cellStyle name="桁区切り_BE-BQ" xfId="112"/>
    <cellStyle name="標準_BE-BQ" xfId="113"/>
    <cellStyle name="貨幣 [0]_00Q3902REV.1" xfId="114"/>
    <cellStyle name="貨幣[0]_BRE" xfId="115"/>
    <cellStyle name="貨幣_00Q3902REV.1" xfId="116"/>
    <cellStyle name="通貨 [0.00]_BE-BQ" xfId="117"/>
    <cellStyle name="通貨_BE-BQ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NG%20TRINH/HCM/2014/Viettel%20285/du%20toan/du%20toan%20285%20-%2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NG%20TRINH/HCM/2013/co.op%20mark%20hiep%20thanh/CO.OP%20HIEP%20THANH/Du%20toan%20coop%20mart%20HIEP%20THANH%20%20-%20du%20thau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ng hop"/>
      <sheetName val="Tu, day cap dien"/>
      <sheetName val="Duong ong, phu kien"/>
      <sheetName val="vat tu"/>
      <sheetName val="du thau"/>
      <sheetName val="so sanh"/>
    </sheetNames>
    <sheetDataSet>
      <sheetData sheetId="0"/>
      <sheetData sheetId="1"/>
      <sheetData sheetId="2"/>
      <sheetData sheetId="3">
        <row r="8">
          <cell r="D8">
            <v>183869.31818181818</v>
          </cell>
          <cell r="E8">
            <v>75000</v>
          </cell>
        </row>
        <row r="26">
          <cell r="D26">
            <v>28700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ia"/>
      <sheetName val="TH"/>
      <sheetName val="du toan"/>
      <sheetName val="Tang giam"/>
    </sheetNames>
    <sheetDataSet>
      <sheetData sheetId="0" refreshError="1">
        <row r="3">
          <cell r="A3" t="str">
            <v xml:space="preserve"> Branch office: 36/15, D2 Str, Ward 25, Binh Thanh dist , HCMC;•Tel: (08) 2580008, Fax: (08) 2587674 E-mail: 2T.corp.saigon@gmail.com </v>
          </cell>
        </row>
        <row r="4">
          <cell r="A4" t="str">
            <v>---o0o---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24"/>
  <sheetViews>
    <sheetView view="pageBreakPreview" zoomScale="115" zoomScaleSheetLayoutView="115" workbookViewId="0">
      <selection activeCell="D16" sqref="D16"/>
    </sheetView>
  </sheetViews>
  <sheetFormatPr defaultRowHeight="10.5"/>
  <cols>
    <col min="1" max="1" width="9.140625" style="19"/>
    <col min="2" max="2" width="42.140625" style="19" customWidth="1"/>
    <col min="3" max="3" width="19.85546875" style="19" customWidth="1"/>
    <col min="4" max="4" width="17.7109375" style="19" customWidth="1"/>
    <col min="5" max="5" width="19" style="19" customWidth="1"/>
    <col min="6" max="6" width="21" style="19" customWidth="1"/>
    <col min="7" max="7" width="9.140625" style="19"/>
    <col min="8" max="8" width="21" style="19" customWidth="1"/>
    <col min="9" max="258" width="9.140625" style="19"/>
    <col min="259" max="259" width="67.28515625" style="19" customWidth="1"/>
    <col min="260" max="260" width="28.42578125" style="19" customWidth="1"/>
    <col min="261" max="261" width="24.85546875" style="19" customWidth="1"/>
    <col min="262" max="262" width="9.140625" style="19"/>
    <col min="263" max="263" width="15.85546875" style="19" customWidth="1"/>
    <col min="264" max="264" width="21" style="19" customWidth="1"/>
    <col min="265" max="514" width="9.140625" style="19"/>
    <col min="515" max="515" width="67.28515625" style="19" customWidth="1"/>
    <col min="516" max="516" width="28.42578125" style="19" customWidth="1"/>
    <col min="517" max="517" width="24.85546875" style="19" customWidth="1"/>
    <col min="518" max="518" width="9.140625" style="19"/>
    <col min="519" max="519" width="15.85546875" style="19" customWidth="1"/>
    <col min="520" max="520" width="21" style="19" customWidth="1"/>
    <col min="521" max="770" width="9.140625" style="19"/>
    <col min="771" max="771" width="67.28515625" style="19" customWidth="1"/>
    <col min="772" max="772" width="28.42578125" style="19" customWidth="1"/>
    <col min="773" max="773" width="24.85546875" style="19" customWidth="1"/>
    <col min="774" max="774" width="9.140625" style="19"/>
    <col min="775" max="775" width="15.85546875" style="19" customWidth="1"/>
    <col min="776" max="776" width="21" style="19" customWidth="1"/>
    <col min="777" max="1026" width="9.140625" style="19"/>
    <col min="1027" max="1027" width="67.28515625" style="19" customWidth="1"/>
    <col min="1028" max="1028" width="28.42578125" style="19" customWidth="1"/>
    <col min="1029" max="1029" width="24.85546875" style="19" customWidth="1"/>
    <col min="1030" max="1030" width="9.140625" style="19"/>
    <col min="1031" max="1031" width="15.85546875" style="19" customWidth="1"/>
    <col min="1032" max="1032" width="21" style="19" customWidth="1"/>
    <col min="1033" max="1282" width="9.140625" style="19"/>
    <col min="1283" max="1283" width="67.28515625" style="19" customWidth="1"/>
    <col min="1284" max="1284" width="28.42578125" style="19" customWidth="1"/>
    <col min="1285" max="1285" width="24.85546875" style="19" customWidth="1"/>
    <col min="1286" max="1286" width="9.140625" style="19"/>
    <col min="1287" max="1287" width="15.85546875" style="19" customWidth="1"/>
    <col min="1288" max="1288" width="21" style="19" customWidth="1"/>
    <col min="1289" max="1538" width="9.140625" style="19"/>
    <col min="1539" max="1539" width="67.28515625" style="19" customWidth="1"/>
    <col min="1540" max="1540" width="28.42578125" style="19" customWidth="1"/>
    <col min="1541" max="1541" width="24.85546875" style="19" customWidth="1"/>
    <col min="1542" max="1542" width="9.140625" style="19"/>
    <col min="1543" max="1543" width="15.85546875" style="19" customWidth="1"/>
    <col min="1544" max="1544" width="21" style="19" customWidth="1"/>
    <col min="1545" max="1794" width="9.140625" style="19"/>
    <col min="1795" max="1795" width="67.28515625" style="19" customWidth="1"/>
    <col min="1796" max="1796" width="28.42578125" style="19" customWidth="1"/>
    <col min="1797" max="1797" width="24.85546875" style="19" customWidth="1"/>
    <col min="1798" max="1798" width="9.140625" style="19"/>
    <col min="1799" max="1799" width="15.85546875" style="19" customWidth="1"/>
    <col min="1800" max="1800" width="21" style="19" customWidth="1"/>
    <col min="1801" max="2050" width="9.140625" style="19"/>
    <col min="2051" max="2051" width="67.28515625" style="19" customWidth="1"/>
    <col min="2052" max="2052" width="28.42578125" style="19" customWidth="1"/>
    <col min="2053" max="2053" width="24.85546875" style="19" customWidth="1"/>
    <col min="2054" max="2054" width="9.140625" style="19"/>
    <col min="2055" max="2055" width="15.85546875" style="19" customWidth="1"/>
    <col min="2056" max="2056" width="21" style="19" customWidth="1"/>
    <col min="2057" max="2306" width="9.140625" style="19"/>
    <col min="2307" max="2307" width="67.28515625" style="19" customWidth="1"/>
    <col min="2308" max="2308" width="28.42578125" style="19" customWidth="1"/>
    <col min="2309" max="2309" width="24.85546875" style="19" customWidth="1"/>
    <col min="2310" max="2310" width="9.140625" style="19"/>
    <col min="2311" max="2311" width="15.85546875" style="19" customWidth="1"/>
    <col min="2312" max="2312" width="21" style="19" customWidth="1"/>
    <col min="2313" max="2562" width="9.140625" style="19"/>
    <col min="2563" max="2563" width="67.28515625" style="19" customWidth="1"/>
    <col min="2564" max="2564" width="28.42578125" style="19" customWidth="1"/>
    <col min="2565" max="2565" width="24.85546875" style="19" customWidth="1"/>
    <col min="2566" max="2566" width="9.140625" style="19"/>
    <col min="2567" max="2567" width="15.85546875" style="19" customWidth="1"/>
    <col min="2568" max="2568" width="21" style="19" customWidth="1"/>
    <col min="2569" max="2818" width="9.140625" style="19"/>
    <col min="2819" max="2819" width="67.28515625" style="19" customWidth="1"/>
    <col min="2820" max="2820" width="28.42578125" style="19" customWidth="1"/>
    <col min="2821" max="2821" width="24.85546875" style="19" customWidth="1"/>
    <col min="2822" max="2822" width="9.140625" style="19"/>
    <col min="2823" max="2823" width="15.85546875" style="19" customWidth="1"/>
    <col min="2824" max="2824" width="21" style="19" customWidth="1"/>
    <col min="2825" max="3074" width="9.140625" style="19"/>
    <col min="3075" max="3075" width="67.28515625" style="19" customWidth="1"/>
    <col min="3076" max="3076" width="28.42578125" style="19" customWidth="1"/>
    <col min="3077" max="3077" width="24.85546875" style="19" customWidth="1"/>
    <col min="3078" max="3078" width="9.140625" style="19"/>
    <col min="3079" max="3079" width="15.85546875" style="19" customWidth="1"/>
    <col min="3080" max="3080" width="21" style="19" customWidth="1"/>
    <col min="3081" max="3330" width="9.140625" style="19"/>
    <col min="3331" max="3331" width="67.28515625" style="19" customWidth="1"/>
    <col min="3332" max="3332" width="28.42578125" style="19" customWidth="1"/>
    <col min="3333" max="3333" width="24.85546875" style="19" customWidth="1"/>
    <col min="3334" max="3334" width="9.140625" style="19"/>
    <col min="3335" max="3335" width="15.85546875" style="19" customWidth="1"/>
    <col min="3336" max="3336" width="21" style="19" customWidth="1"/>
    <col min="3337" max="3586" width="9.140625" style="19"/>
    <col min="3587" max="3587" width="67.28515625" style="19" customWidth="1"/>
    <col min="3588" max="3588" width="28.42578125" style="19" customWidth="1"/>
    <col min="3589" max="3589" width="24.85546875" style="19" customWidth="1"/>
    <col min="3590" max="3590" width="9.140625" style="19"/>
    <col min="3591" max="3591" width="15.85546875" style="19" customWidth="1"/>
    <col min="3592" max="3592" width="21" style="19" customWidth="1"/>
    <col min="3593" max="3842" width="9.140625" style="19"/>
    <col min="3843" max="3843" width="67.28515625" style="19" customWidth="1"/>
    <col min="3844" max="3844" width="28.42578125" style="19" customWidth="1"/>
    <col min="3845" max="3845" width="24.85546875" style="19" customWidth="1"/>
    <col min="3846" max="3846" width="9.140625" style="19"/>
    <col min="3847" max="3847" width="15.85546875" style="19" customWidth="1"/>
    <col min="3848" max="3848" width="21" style="19" customWidth="1"/>
    <col min="3849" max="4098" width="9.140625" style="19"/>
    <col min="4099" max="4099" width="67.28515625" style="19" customWidth="1"/>
    <col min="4100" max="4100" width="28.42578125" style="19" customWidth="1"/>
    <col min="4101" max="4101" width="24.85546875" style="19" customWidth="1"/>
    <col min="4102" max="4102" width="9.140625" style="19"/>
    <col min="4103" max="4103" width="15.85546875" style="19" customWidth="1"/>
    <col min="4104" max="4104" width="21" style="19" customWidth="1"/>
    <col min="4105" max="4354" width="9.140625" style="19"/>
    <col min="4355" max="4355" width="67.28515625" style="19" customWidth="1"/>
    <col min="4356" max="4356" width="28.42578125" style="19" customWidth="1"/>
    <col min="4357" max="4357" width="24.85546875" style="19" customWidth="1"/>
    <col min="4358" max="4358" width="9.140625" style="19"/>
    <col min="4359" max="4359" width="15.85546875" style="19" customWidth="1"/>
    <col min="4360" max="4360" width="21" style="19" customWidth="1"/>
    <col min="4361" max="4610" width="9.140625" style="19"/>
    <col min="4611" max="4611" width="67.28515625" style="19" customWidth="1"/>
    <col min="4612" max="4612" width="28.42578125" style="19" customWidth="1"/>
    <col min="4613" max="4613" width="24.85546875" style="19" customWidth="1"/>
    <col min="4614" max="4614" width="9.140625" style="19"/>
    <col min="4615" max="4615" width="15.85546875" style="19" customWidth="1"/>
    <col min="4616" max="4616" width="21" style="19" customWidth="1"/>
    <col min="4617" max="4866" width="9.140625" style="19"/>
    <col min="4867" max="4867" width="67.28515625" style="19" customWidth="1"/>
    <col min="4868" max="4868" width="28.42578125" style="19" customWidth="1"/>
    <col min="4869" max="4869" width="24.85546875" style="19" customWidth="1"/>
    <col min="4870" max="4870" width="9.140625" style="19"/>
    <col min="4871" max="4871" width="15.85546875" style="19" customWidth="1"/>
    <col min="4872" max="4872" width="21" style="19" customWidth="1"/>
    <col min="4873" max="5122" width="9.140625" style="19"/>
    <col min="5123" max="5123" width="67.28515625" style="19" customWidth="1"/>
    <col min="5124" max="5124" width="28.42578125" style="19" customWidth="1"/>
    <col min="5125" max="5125" width="24.85546875" style="19" customWidth="1"/>
    <col min="5126" max="5126" width="9.140625" style="19"/>
    <col min="5127" max="5127" width="15.85546875" style="19" customWidth="1"/>
    <col min="5128" max="5128" width="21" style="19" customWidth="1"/>
    <col min="5129" max="5378" width="9.140625" style="19"/>
    <col min="5379" max="5379" width="67.28515625" style="19" customWidth="1"/>
    <col min="5380" max="5380" width="28.42578125" style="19" customWidth="1"/>
    <col min="5381" max="5381" width="24.85546875" style="19" customWidth="1"/>
    <col min="5382" max="5382" width="9.140625" style="19"/>
    <col min="5383" max="5383" width="15.85546875" style="19" customWidth="1"/>
    <col min="5384" max="5384" width="21" style="19" customWidth="1"/>
    <col min="5385" max="5634" width="9.140625" style="19"/>
    <col min="5635" max="5635" width="67.28515625" style="19" customWidth="1"/>
    <col min="5636" max="5636" width="28.42578125" style="19" customWidth="1"/>
    <col min="5637" max="5637" width="24.85546875" style="19" customWidth="1"/>
    <col min="5638" max="5638" width="9.140625" style="19"/>
    <col min="5639" max="5639" width="15.85546875" style="19" customWidth="1"/>
    <col min="5640" max="5640" width="21" style="19" customWidth="1"/>
    <col min="5641" max="5890" width="9.140625" style="19"/>
    <col min="5891" max="5891" width="67.28515625" style="19" customWidth="1"/>
    <col min="5892" max="5892" width="28.42578125" style="19" customWidth="1"/>
    <col min="5893" max="5893" width="24.85546875" style="19" customWidth="1"/>
    <col min="5894" max="5894" width="9.140625" style="19"/>
    <col min="5895" max="5895" width="15.85546875" style="19" customWidth="1"/>
    <col min="5896" max="5896" width="21" style="19" customWidth="1"/>
    <col min="5897" max="6146" width="9.140625" style="19"/>
    <col min="6147" max="6147" width="67.28515625" style="19" customWidth="1"/>
    <col min="6148" max="6148" width="28.42578125" style="19" customWidth="1"/>
    <col min="6149" max="6149" width="24.85546875" style="19" customWidth="1"/>
    <col min="6150" max="6150" width="9.140625" style="19"/>
    <col min="6151" max="6151" width="15.85546875" style="19" customWidth="1"/>
    <col min="6152" max="6152" width="21" style="19" customWidth="1"/>
    <col min="6153" max="6402" width="9.140625" style="19"/>
    <col min="6403" max="6403" width="67.28515625" style="19" customWidth="1"/>
    <col min="6404" max="6404" width="28.42578125" style="19" customWidth="1"/>
    <col min="6405" max="6405" width="24.85546875" style="19" customWidth="1"/>
    <col min="6406" max="6406" width="9.140625" style="19"/>
    <col min="6407" max="6407" width="15.85546875" style="19" customWidth="1"/>
    <col min="6408" max="6408" width="21" style="19" customWidth="1"/>
    <col min="6409" max="6658" width="9.140625" style="19"/>
    <col min="6659" max="6659" width="67.28515625" style="19" customWidth="1"/>
    <col min="6660" max="6660" width="28.42578125" style="19" customWidth="1"/>
    <col min="6661" max="6661" width="24.85546875" style="19" customWidth="1"/>
    <col min="6662" max="6662" width="9.140625" style="19"/>
    <col min="6663" max="6663" width="15.85546875" style="19" customWidth="1"/>
    <col min="6664" max="6664" width="21" style="19" customWidth="1"/>
    <col min="6665" max="6914" width="9.140625" style="19"/>
    <col min="6915" max="6915" width="67.28515625" style="19" customWidth="1"/>
    <col min="6916" max="6916" width="28.42578125" style="19" customWidth="1"/>
    <col min="6917" max="6917" width="24.85546875" style="19" customWidth="1"/>
    <col min="6918" max="6918" width="9.140625" style="19"/>
    <col min="6919" max="6919" width="15.85546875" style="19" customWidth="1"/>
    <col min="6920" max="6920" width="21" style="19" customWidth="1"/>
    <col min="6921" max="7170" width="9.140625" style="19"/>
    <col min="7171" max="7171" width="67.28515625" style="19" customWidth="1"/>
    <col min="7172" max="7172" width="28.42578125" style="19" customWidth="1"/>
    <col min="7173" max="7173" width="24.85546875" style="19" customWidth="1"/>
    <col min="7174" max="7174" width="9.140625" style="19"/>
    <col min="7175" max="7175" width="15.85546875" style="19" customWidth="1"/>
    <col min="7176" max="7176" width="21" style="19" customWidth="1"/>
    <col min="7177" max="7426" width="9.140625" style="19"/>
    <col min="7427" max="7427" width="67.28515625" style="19" customWidth="1"/>
    <col min="7428" max="7428" width="28.42578125" style="19" customWidth="1"/>
    <col min="7429" max="7429" width="24.85546875" style="19" customWidth="1"/>
    <col min="7430" max="7430" width="9.140625" style="19"/>
    <col min="7431" max="7431" width="15.85546875" style="19" customWidth="1"/>
    <col min="7432" max="7432" width="21" style="19" customWidth="1"/>
    <col min="7433" max="7682" width="9.140625" style="19"/>
    <col min="7683" max="7683" width="67.28515625" style="19" customWidth="1"/>
    <col min="7684" max="7684" width="28.42578125" style="19" customWidth="1"/>
    <col min="7685" max="7685" width="24.85546875" style="19" customWidth="1"/>
    <col min="7686" max="7686" width="9.140625" style="19"/>
    <col min="7687" max="7687" width="15.85546875" style="19" customWidth="1"/>
    <col min="7688" max="7688" width="21" style="19" customWidth="1"/>
    <col min="7689" max="7938" width="9.140625" style="19"/>
    <col min="7939" max="7939" width="67.28515625" style="19" customWidth="1"/>
    <col min="7940" max="7940" width="28.42578125" style="19" customWidth="1"/>
    <col min="7941" max="7941" width="24.85546875" style="19" customWidth="1"/>
    <col min="7942" max="7942" width="9.140625" style="19"/>
    <col min="7943" max="7943" width="15.85546875" style="19" customWidth="1"/>
    <col min="7944" max="7944" width="21" style="19" customWidth="1"/>
    <col min="7945" max="8194" width="9.140625" style="19"/>
    <col min="8195" max="8195" width="67.28515625" style="19" customWidth="1"/>
    <col min="8196" max="8196" width="28.42578125" style="19" customWidth="1"/>
    <col min="8197" max="8197" width="24.85546875" style="19" customWidth="1"/>
    <col min="8198" max="8198" width="9.140625" style="19"/>
    <col min="8199" max="8199" width="15.85546875" style="19" customWidth="1"/>
    <col min="8200" max="8200" width="21" style="19" customWidth="1"/>
    <col min="8201" max="8450" width="9.140625" style="19"/>
    <col min="8451" max="8451" width="67.28515625" style="19" customWidth="1"/>
    <col min="8452" max="8452" width="28.42578125" style="19" customWidth="1"/>
    <col min="8453" max="8453" width="24.85546875" style="19" customWidth="1"/>
    <col min="8454" max="8454" width="9.140625" style="19"/>
    <col min="8455" max="8455" width="15.85546875" style="19" customWidth="1"/>
    <col min="8456" max="8456" width="21" style="19" customWidth="1"/>
    <col min="8457" max="8706" width="9.140625" style="19"/>
    <col min="8707" max="8707" width="67.28515625" style="19" customWidth="1"/>
    <col min="8708" max="8708" width="28.42578125" style="19" customWidth="1"/>
    <col min="8709" max="8709" width="24.85546875" style="19" customWidth="1"/>
    <col min="8710" max="8710" width="9.140625" style="19"/>
    <col min="8711" max="8711" width="15.85546875" style="19" customWidth="1"/>
    <col min="8712" max="8712" width="21" style="19" customWidth="1"/>
    <col min="8713" max="8962" width="9.140625" style="19"/>
    <col min="8963" max="8963" width="67.28515625" style="19" customWidth="1"/>
    <col min="8964" max="8964" width="28.42578125" style="19" customWidth="1"/>
    <col min="8965" max="8965" width="24.85546875" style="19" customWidth="1"/>
    <col min="8966" max="8966" width="9.140625" style="19"/>
    <col min="8967" max="8967" width="15.85546875" style="19" customWidth="1"/>
    <col min="8968" max="8968" width="21" style="19" customWidth="1"/>
    <col min="8969" max="9218" width="9.140625" style="19"/>
    <col min="9219" max="9219" width="67.28515625" style="19" customWidth="1"/>
    <col min="9220" max="9220" width="28.42578125" style="19" customWidth="1"/>
    <col min="9221" max="9221" width="24.85546875" style="19" customWidth="1"/>
    <col min="9222" max="9222" width="9.140625" style="19"/>
    <col min="9223" max="9223" width="15.85546875" style="19" customWidth="1"/>
    <col min="9224" max="9224" width="21" style="19" customWidth="1"/>
    <col min="9225" max="9474" width="9.140625" style="19"/>
    <col min="9475" max="9475" width="67.28515625" style="19" customWidth="1"/>
    <col min="9476" max="9476" width="28.42578125" style="19" customWidth="1"/>
    <col min="9477" max="9477" width="24.85546875" style="19" customWidth="1"/>
    <col min="9478" max="9478" width="9.140625" style="19"/>
    <col min="9479" max="9479" width="15.85546875" style="19" customWidth="1"/>
    <col min="9480" max="9480" width="21" style="19" customWidth="1"/>
    <col min="9481" max="9730" width="9.140625" style="19"/>
    <col min="9731" max="9731" width="67.28515625" style="19" customWidth="1"/>
    <col min="9732" max="9732" width="28.42578125" style="19" customWidth="1"/>
    <col min="9733" max="9733" width="24.85546875" style="19" customWidth="1"/>
    <col min="9734" max="9734" width="9.140625" style="19"/>
    <col min="9735" max="9735" width="15.85546875" style="19" customWidth="1"/>
    <col min="9736" max="9736" width="21" style="19" customWidth="1"/>
    <col min="9737" max="9986" width="9.140625" style="19"/>
    <col min="9987" max="9987" width="67.28515625" style="19" customWidth="1"/>
    <col min="9988" max="9988" width="28.42578125" style="19" customWidth="1"/>
    <col min="9989" max="9989" width="24.85546875" style="19" customWidth="1"/>
    <col min="9990" max="9990" width="9.140625" style="19"/>
    <col min="9991" max="9991" width="15.85546875" style="19" customWidth="1"/>
    <col min="9992" max="9992" width="21" style="19" customWidth="1"/>
    <col min="9993" max="10242" width="9.140625" style="19"/>
    <col min="10243" max="10243" width="67.28515625" style="19" customWidth="1"/>
    <col min="10244" max="10244" width="28.42578125" style="19" customWidth="1"/>
    <col min="10245" max="10245" width="24.85546875" style="19" customWidth="1"/>
    <col min="10246" max="10246" width="9.140625" style="19"/>
    <col min="10247" max="10247" width="15.85546875" style="19" customWidth="1"/>
    <col min="10248" max="10248" width="21" style="19" customWidth="1"/>
    <col min="10249" max="10498" width="9.140625" style="19"/>
    <col min="10499" max="10499" width="67.28515625" style="19" customWidth="1"/>
    <col min="10500" max="10500" width="28.42578125" style="19" customWidth="1"/>
    <col min="10501" max="10501" width="24.85546875" style="19" customWidth="1"/>
    <col min="10502" max="10502" width="9.140625" style="19"/>
    <col min="10503" max="10503" width="15.85546875" style="19" customWidth="1"/>
    <col min="10504" max="10504" width="21" style="19" customWidth="1"/>
    <col min="10505" max="10754" width="9.140625" style="19"/>
    <col min="10755" max="10755" width="67.28515625" style="19" customWidth="1"/>
    <col min="10756" max="10756" width="28.42578125" style="19" customWidth="1"/>
    <col min="10757" max="10757" width="24.85546875" style="19" customWidth="1"/>
    <col min="10758" max="10758" width="9.140625" style="19"/>
    <col min="10759" max="10759" width="15.85546875" style="19" customWidth="1"/>
    <col min="10760" max="10760" width="21" style="19" customWidth="1"/>
    <col min="10761" max="11010" width="9.140625" style="19"/>
    <col min="11011" max="11011" width="67.28515625" style="19" customWidth="1"/>
    <col min="11012" max="11012" width="28.42578125" style="19" customWidth="1"/>
    <col min="11013" max="11013" width="24.85546875" style="19" customWidth="1"/>
    <col min="11014" max="11014" width="9.140625" style="19"/>
    <col min="11015" max="11015" width="15.85546875" style="19" customWidth="1"/>
    <col min="11016" max="11016" width="21" style="19" customWidth="1"/>
    <col min="11017" max="11266" width="9.140625" style="19"/>
    <col min="11267" max="11267" width="67.28515625" style="19" customWidth="1"/>
    <col min="11268" max="11268" width="28.42578125" style="19" customWidth="1"/>
    <col min="11269" max="11269" width="24.85546875" style="19" customWidth="1"/>
    <col min="11270" max="11270" width="9.140625" style="19"/>
    <col min="11271" max="11271" width="15.85546875" style="19" customWidth="1"/>
    <col min="11272" max="11272" width="21" style="19" customWidth="1"/>
    <col min="11273" max="11522" width="9.140625" style="19"/>
    <col min="11523" max="11523" width="67.28515625" style="19" customWidth="1"/>
    <col min="11524" max="11524" width="28.42578125" style="19" customWidth="1"/>
    <col min="11525" max="11525" width="24.85546875" style="19" customWidth="1"/>
    <col min="11526" max="11526" width="9.140625" style="19"/>
    <col min="11527" max="11527" width="15.85546875" style="19" customWidth="1"/>
    <col min="11528" max="11528" width="21" style="19" customWidth="1"/>
    <col min="11529" max="11778" width="9.140625" style="19"/>
    <col min="11779" max="11779" width="67.28515625" style="19" customWidth="1"/>
    <col min="11780" max="11780" width="28.42578125" style="19" customWidth="1"/>
    <col min="11781" max="11781" width="24.85546875" style="19" customWidth="1"/>
    <col min="11782" max="11782" width="9.140625" style="19"/>
    <col min="11783" max="11783" width="15.85546875" style="19" customWidth="1"/>
    <col min="11784" max="11784" width="21" style="19" customWidth="1"/>
    <col min="11785" max="12034" width="9.140625" style="19"/>
    <col min="12035" max="12035" width="67.28515625" style="19" customWidth="1"/>
    <col min="12036" max="12036" width="28.42578125" style="19" customWidth="1"/>
    <col min="12037" max="12037" width="24.85546875" style="19" customWidth="1"/>
    <col min="12038" max="12038" width="9.140625" style="19"/>
    <col min="12039" max="12039" width="15.85546875" style="19" customWidth="1"/>
    <col min="12040" max="12040" width="21" style="19" customWidth="1"/>
    <col min="12041" max="12290" width="9.140625" style="19"/>
    <col min="12291" max="12291" width="67.28515625" style="19" customWidth="1"/>
    <col min="12292" max="12292" width="28.42578125" style="19" customWidth="1"/>
    <col min="12293" max="12293" width="24.85546875" style="19" customWidth="1"/>
    <col min="12294" max="12294" width="9.140625" style="19"/>
    <col min="12295" max="12295" width="15.85546875" style="19" customWidth="1"/>
    <col min="12296" max="12296" width="21" style="19" customWidth="1"/>
    <col min="12297" max="12546" width="9.140625" style="19"/>
    <col min="12547" max="12547" width="67.28515625" style="19" customWidth="1"/>
    <col min="12548" max="12548" width="28.42578125" style="19" customWidth="1"/>
    <col min="12549" max="12549" width="24.85546875" style="19" customWidth="1"/>
    <col min="12550" max="12550" width="9.140625" style="19"/>
    <col min="12551" max="12551" width="15.85546875" style="19" customWidth="1"/>
    <col min="12552" max="12552" width="21" style="19" customWidth="1"/>
    <col min="12553" max="12802" width="9.140625" style="19"/>
    <col min="12803" max="12803" width="67.28515625" style="19" customWidth="1"/>
    <col min="12804" max="12804" width="28.42578125" style="19" customWidth="1"/>
    <col min="12805" max="12805" width="24.85546875" style="19" customWidth="1"/>
    <col min="12806" max="12806" width="9.140625" style="19"/>
    <col min="12807" max="12807" width="15.85546875" style="19" customWidth="1"/>
    <col min="12808" max="12808" width="21" style="19" customWidth="1"/>
    <col min="12809" max="13058" width="9.140625" style="19"/>
    <col min="13059" max="13059" width="67.28515625" style="19" customWidth="1"/>
    <col min="13060" max="13060" width="28.42578125" style="19" customWidth="1"/>
    <col min="13061" max="13061" width="24.85546875" style="19" customWidth="1"/>
    <col min="13062" max="13062" width="9.140625" style="19"/>
    <col min="13063" max="13063" width="15.85546875" style="19" customWidth="1"/>
    <col min="13064" max="13064" width="21" style="19" customWidth="1"/>
    <col min="13065" max="13314" width="9.140625" style="19"/>
    <col min="13315" max="13315" width="67.28515625" style="19" customWidth="1"/>
    <col min="13316" max="13316" width="28.42578125" style="19" customWidth="1"/>
    <col min="13317" max="13317" width="24.85546875" style="19" customWidth="1"/>
    <col min="13318" max="13318" width="9.140625" style="19"/>
    <col min="13319" max="13319" width="15.85546875" style="19" customWidth="1"/>
    <col min="13320" max="13320" width="21" style="19" customWidth="1"/>
    <col min="13321" max="13570" width="9.140625" style="19"/>
    <col min="13571" max="13571" width="67.28515625" style="19" customWidth="1"/>
    <col min="13572" max="13572" width="28.42578125" style="19" customWidth="1"/>
    <col min="13573" max="13573" width="24.85546875" style="19" customWidth="1"/>
    <col min="13574" max="13574" width="9.140625" style="19"/>
    <col min="13575" max="13575" width="15.85546875" style="19" customWidth="1"/>
    <col min="13576" max="13576" width="21" style="19" customWidth="1"/>
    <col min="13577" max="13826" width="9.140625" style="19"/>
    <col min="13827" max="13827" width="67.28515625" style="19" customWidth="1"/>
    <col min="13828" max="13828" width="28.42578125" style="19" customWidth="1"/>
    <col min="13829" max="13829" width="24.85546875" style="19" customWidth="1"/>
    <col min="13830" max="13830" width="9.140625" style="19"/>
    <col min="13831" max="13831" width="15.85546875" style="19" customWidth="1"/>
    <col min="13832" max="13832" width="21" style="19" customWidth="1"/>
    <col min="13833" max="14082" width="9.140625" style="19"/>
    <col min="14083" max="14083" width="67.28515625" style="19" customWidth="1"/>
    <col min="14084" max="14084" width="28.42578125" style="19" customWidth="1"/>
    <col min="14085" max="14085" width="24.85546875" style="19" customWidth="1"/>
    <col min="14086" max="14086" width="9.140625" style="19"/>
    <col min="14087" max="14087" width="15.85546875" style="19" customWidth="1"/>
    <col min="14088" max="14088" width="21" style="19" customWidth="1"/>
    <col min="14089" max="14338" width="9.140625" style="19"/>
    <col min="14339" max="14339" width="67.28515625" style="19" customWidth="1"/>
    <col min="14340" max="14340" width="28.42578125" style="19" customWidth="1"/>
    <col min="14341" max="14341" width="24.85546875" style="19" customWidth="1"/>
    <col min="14342" max="14342" width="9.140625" style="19"/>
    <col min="14343" max="14343" width="15.85546875" style="19" customWidth="1"/>
    <col min="14344" max="14344" width="21" style="19" customWidth="1"/>
    <col min="14345" max="14594" width="9.140625" style="19"/>
    <col min="14595" max="14595" width="67.28515625" style="19" customWidth="1"/>
    <col min="14596" max="14596" width="28.42578125" style="19" customWidth="1"/>
    <col min="14597" max="14597" width="24.85546875" style="19" customWidth="1"/>
    <col min="14598" max="14598" width="9.140625" style="19"/>
    <col min="14599" max="14599" width="15.85546875" style="19" customWidth="1"/>
    <col min="14600" max="14600" width="21" style="19" customWidth="1"/>
    <col min="14601" max="14850" width="9.140625" style="19"/>
    <col min="14851" max="14851" width="67.28515625" style="19" customWidth="1"/>
    <col min="14852" max="14852" width="28.42578125" style="19" customWidth="1"/>
    <col min="14853" max="14853" width="24.85546875" style="19" customWidth="1"/>
    <col min="14854" max="14854" width="9.140625" style="19"/>
    <col min="14855" max="14855" width="15.85546875" style="19" customWidth="1"/>
    <col min="14856" max="14856" width="21" style="19" customWidth="1"/>
    <col min="14857" max="15106" width="9.140625" style="19"/>
    <col min="15107" max="15107" width="67.28515625" style="19" customWidth="1"/>
    <col min="15108" max="15108" width="28.42578125" style="19" customWidth="1"/>
    <col min="15109" max="15109" width="24.85546875" style="19" customWidth="1"/>
    <col min="15110" max="15110" width="9.140625" style="19"/>
    <col min="15111" max="15111" width="15.85546875" style="19" customWidth="1"/>
    <col min="15112" max="15112" width="21" style="19" customWidth="1"/>
    <col min="15113" max="15362" width="9.140625" style="19"/>
    <col min="15363" max="15363" width="67.28515625" style="19" customWidth="1"/>
    <col min="15364" max="15364" width="28.42578125" style="19" customWidth="1"/>
    <col min="15365" max="15365" width="24.85546875" style="19" customWidth="1"/>
    <col min="15366" max="15366" width="9.140625" style="19"/>
    <col min="15367" max="15367" width="15.85546875" style="19" customWidth="1"/>
    <col min="15368" max="15368" width="21" style="19" customWidth="1"/>
    <col min="15369" max="15618" width="9.140625" style="19"/>
    <col min="15619" max="15619" width="67.28515625" style="19" customWidth="1"/>
    <col min="15620" max="15620" width="28.42578125" style="19" customWidth="1"/>
    <col min="15621" max="15621" width="24.85546875" style="19" customWidth="1"/>
    <col min="15622" max="15622" width="9.140625" style="19"/>
    <col min="15623" max="15623" width="15.85546875" style="19" customWidth="1"/>
    <col min="15624" max="15624" width="21" style="19" customWidth="1"/>
    <col min="15625" max="15874" width="9.140625" style="19"/>
    <col min="15875" max="15875" width="67.28515625" style="19" customWidth="1"/>
    <col min="15876" max="15876" width="28.42578125" style="19" customWidth="1"/>
    <col min="15877" max="15877" width="24.85546875" style="19" customWidth="1"/>
    <col min="15878" max="15878" width="9.140625" style="19"/>
    <col min="15879" max="15879" width="15.85546875" style="19" customWidth="1"/>
    <col min="15880" max="15880" width="21" style="19" customWidth="1"/>
    <col min="15881" max="16130" width="9.140625" style="19"/>
    <col min="16131" max="16131" width="67.28515625" style="19" customWidth="1"/>
    <col min="16132" max="16132" width="28.42578125" style="19" customWidth="1"/>
    <col min="16133" max="16133" width="24.85546875" style="19" customWidth="1"/>
    <col min="16134" max="16134" width="9.140625" style="19"/>
    <col min="16135" max="16135" width="15.85546875" style="19" customWidth="1"/>
    <col min="16136" max="16136" width="21" style="19" customWidth="1"/>
    <col min="16137" max="16384" width="9.140625" style="19"/>
  </cols>
  <sheetData>
    <row r="1" spans="1:6" ht="21">
      <c r="A1" s="107" t="s">
        <v>101</v>
      </c>
      <c r="B1" s="108"/>
      <c r="C1" s="108"/>
      <c r="D1" s="108"/>
      <c r="E1" s="108"/>
      <c r="F1" s="108"/>
    </row>
    <row r="2" spans="1:6" ht="15">
      <c r="A2" s="109" t="s">
        <v>103</v>
      </c>
      <c r="B2" s="109"/>
      <c r="C2" s="109"/>
      <c r="D2" s="109"/>
      <c r="E2" s="109"/>
      <c r="F2" s="109"/>
    </row>
    <row r="3" spans="1:6" ht="15">
      <c r="A3" s="109" t="s">
        <v>102</v>
      </c>
      <c r="B3" s="109"/>
      <c r="C3" s="109"/>
      <c r="D3" s="109"/>
      <c r="E3" s="109"/>
      <c r="F3" s="109"/>
    </row>
    <row r="4" spans="1:6" ht="15">
      <c r="A4" s="109" t="str">
        <f>[2]Bia!A4</f>
        <v>---o0o---</v>
      </c>
      <c r="B4" s="109"/>
      <c r="C4" s="109"/>
      <c r="D4" s="109"/>
      <c r="E4" s="109"/>
      <c r="F4" s="109"/>
    </row>
    <row r="5" spans="1:6">
      <c r="A5" s="110" t="s">
        <v>4</v>
      </c>
      <c r="B5" s="110"/>
      <c r="C5" s="110"/>
      <c r="D5" s="110"/>
      <c r="E5" s="110"/>
      <c r="F5" s="110"/>
    </row>
    <row r="6" spans="1:6">
      <c r="A6" s="110"/>
      <c r="B6" s="110"/>
      <c r="C6" s="110"/>
      <c r="D6" s="110"/>
      <c r="E6" s="110"/>
      <c r="F6" s="110"/>
    </row>
    <row r="7" spans="1:6" ht="15.75">
      <c r="A7" s="1"/>
      <c r="B7" s="1"/>
      <c r="C7" s="1"/>
      <c r="D7" s="1"/>
      <c r="E7" s="1"/>
      <c r="F7" s="1"/>
    </row>
    <row r="8" spans="1:6" ht="15.75">
      <c r="A8" s="1"/>
      <c r="B8" s="1"/>
      <c r="C8" s="1"/>
      <c r="D8" s="1"/>
      <c r="E8" s="1"/>
      <c r="F8" s="1"/>
    </row>
    <row r="9" spans="1:6" ht="22.5" customHeight="1">
      <c r="A9" s="116" t="s">
        <v>0</v>
      </c>
      <c r="B9" s="116" t="s">
        <v>105</v>
      </c>
      <c r="C9" s="113" t="s">
        <v>6</v>
      </c>
      <c r="D9" s="114"/>
      <c r="E9" s="115"/>
      <c r="F9" s="118" t="s">
        <v>3</v>
      </c>
    </row>
    <row r="10" spans="1:6" ht="25.5" customHeight="1">
      <c r="A10" s="117"/>
      <c r="B10" s="117"/>
      <c r="C10" s="99" t="s">
        <v>58</v>
      </c>
      <c r="D10" s="100" t="s">
        <v>59</v>
      </c>
      <c r="E10" s="100" t="s">
        <v>60</v>
      </c>
      <c r="F10" s="119"/>
    </row>
    <row r="11" spans="1:6" s="22" customFormat="1" ht="23.25" customHeight="1">
      <c r="A11" s="96">
        <v>1</v>
      </c>
      <c r="B11" s="97" t="s">
        <v>76</v>
      </c>
      <c r="C11" s="98">
        <f>'KL thiết bị'!I22</f>
        <v>626808380</v>
      </c>
      <c r="D11" s="98">
        <f>'KL thiết bị'!J20</f>
        <v>13353100</v>
      </c>
      <c r="E11" s="98">
        <f>C11+D11</f>
        <v>640161480</v>
      </c>
      <c r="F11" s="98"/>
    </row>
    <row r="12" spans="1:6" s="22" customFormat="1" ht="22.5" customHeight="1">
      <c r="A12" s="26">
        <v>2</v>
      </c>
      <c r="B12" s="95" t="s">
        <v>77</v>
      </c>
      <c r="C12" s="25" t="e">
        <f>'KL vật tư'!#REF!</f>
        <v>#REF!</v>
      </c>
      <c r="D12" s="25" t="e">
        <f>'KL vật tư'!#REF!</f>
        <v>#REF!</v>
      </c>
      <c r="E12" s="25" t="e">
        <f>C12+D12</f>
        <v>#REF!</v>
      </c>
      <c r="F12" s="25"/>
    </row>
    <row r="13" spans="1:6" ht="12" customHeight="1">
      <c r="A13" s="26"/>
      <c r="B13" s="27"/>
      <c r="C13" s="27"/>
      <c r="D13" s="25"/>
      <c r="E13" s="25"/>
      <c r="F13" s="25"/>
    </row>
    <row r="14" spans="1:6" ht="33.75" customHeight="1">
      <c r="A14" s="28"/>
      <c r="B14" s="28" t="s">
        <v>7</v>
      </c>
      <c r="C14" s="29" t="e">
        <f>C12+C11</f>
        <v>#REF!</v>
      </c>
      <c r="D14" s="29" t="e">
        <f>D12+D11</f>
        <v>#REF!</v>
      </c>
      <c r="E14" s="29" t="e">
        <f>E12+E11</f>
        <v>#REF!</v>
      </c>
      <c r="F14" s="30"/>
    </row>
    <row r="15" spans="1:6" ht="17.25">
      <c r="A15" s="111" t="s">
        <v>106</v>
      </c>
      <c r="B15" s="112"/>
      <c r="C15" s="112"/>
      <c r="D15" s="112"/>
      <c r="E15" s="112"/>
      <c r="F15" s="112"/>
    </row>
    <row r="16" spans="1:6" ht="17.25">
      <c r="A16" s="20"/>
      <c r="B16" s="20"/>
      <c r="C16" s="20"/>
      <c r="D16" s="23" t="s">
        <v>107</v>
      </c>
      <c r="E16" s="23"/>
      <c r="F16" s="21"/>
    </row>
    <row r="17" spans="1:6" ht="17.25">
      <c r="A17" s="20"/>
      <c r="B17" s="20"/>
      <c r="C17" s="20"/>
      <c r="D17" s="24" t="s">
        <v>5</v>
      </c>
      <c r="E17" s="24"/>
      <c r="F17" s="21"/>
    </row>
    <row r="21" spans="1:6" ht="26.25" customHeight="1">
      <c r="D21" s="32"/>
      <c r="E21" s="32"/>
    </row>
    <row r="22" spans="1:6" ht="25.5" customHeight="1">
      <c r="D22" s="31"/>
      <c r="E22" s="31"/>
    </row>
    <row r="23" spans="1:6" ht="25.5" customHeight="1">
      <c r="D23" s="31"/>
      <c r="E23" s="31"/>
    </row>
    <row r="24" spans="1:6" ht="27" customHeight="1">
      <c r="D24" s="33"/>
      <c r="E24" s="33"/>
    </row>
  </sheetData>
  <mergeCells count="10">
    <mergeCell ref="A15:F15"/>
    <mergeCell ref="C9:E9"/>
    <mergeCell ref="B9:B10"/>
    <mergeCell ref="A9:A10"/>
    <mergeCell ref="F9:F10"/>
    <mergeCell ref="A1:F1"/>
    <mergeCell ref="A2:F2"/>
    <mergeCell ref="A3:F3"/>
    <mergeCell ref="A4:F4"/>
    <mergeCell ref="A5:F6"/>
  </mergeCells>
  <printOptions horizontalCentere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79998168889431442"/>
    <outlinePr summaryBelow="0"/>
  </sheetPr>
  <dimension ref="A1:AH39"/>
  <sheetViews>
    <sheetView showZeros="0" view="pageBreakPreview" topLeftCell="A7" zoomScale="70" zoomScaleNormal="90" zoomScaleSheetLayoutView="70" workbookViewId="0">
      <selection activeCell="AH16" sqref="AH16"/>
    </sheetView>
  </sheetViews>
  <sheetFormatPr defaultRowHeight="15.75" outlineLevelRow="2"/>
  <cols>
    <col min="1" max="1" width="9.28515625" style="2" customWidth="1"/>
    <col min="2" max="2" width="47.7109375" style="2" customWidth="1"/>
    <col min="3" max="3" width="8.140625" style="2" bestFit="1" customWidth="1"/>
    <col min="4" max="4" width="25.42578125" style="2" customWidth="1"/>
    <col min="5" max="5" width="16.7109375" style="2" customWidth="1"/>
    <col min="6" max="6" width="10.5703125" style="42" bestFit="1" customWidth="1"/>
    <col min="7" max="7" width="13.7109375" style="43" bestFit="1" customWidth="1"/>
    <col min="8" max="8" width="13.42578125" style="69" bestFit="1" customWidth="1"/>
    <col min="9" max="9" width="26.7109375" style="43" customWidth="1"/>
    <col min="10" max="10" width="21.28515625" style="43" customWidth="1"/>
    <col min="11" max="11" width="12.7109375" style="43" customWidth="1"/>
    <col min="12" max="13" width="11.42578125" style="2" customWidth="1"/>
    <col min="14" max="14" width="11.85546875" style="2" bestFit="1" customWidth="1"/>
    <col min="15" max="31" width="9.140625" style="2"/>
    <col min="32" max="32" width="11.140625" style="2" bestFit="1" customWidth="1"/>
    <col min="33" max="33" width="9.28515625" style="2" bestFit="1" customWidth="1"/>
    <col min="34" max="16384" width="9.140625" style="2"/>
  </cols>
  <sheetData>
    <row r="1" spans="1:34">
      <c r="A1" s="123" t="s">
        <v>8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34">
      <c r="A2" s="124" t="s">
        <v>100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</row>
    <row r="3" spans="1:34">
      <c r="A3" s="124" t="s">
        <v>17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AC3" s="102"/>
      <c r="AD3" s="102"/>
      <c r="AE3" s="102"/>
      <c r="AF3" s="102"/>
    </row>
    <row r="4" spans="1:34">
      <c r="A4" s="125" t="s">
        <v>98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AC4" s="102"/>
    </row>
    <row r="5" spans="1:34" s="4" customFormat="1" ht="15.75" customHeight="1">
      <c r="A5" s="126" t="s">
        <v>0</v>
      </c>
      <c r="B5" s="126" t="s">
        <v>9</v>
      </c>
      <c r="C5" s="126" t="s">
        <v>1</v>
      </c>
      <c r="D5" s="126" t="s">
        <v>49</v>
      </c>
      <c r="E5" s="126" t="s">
        <v>50</v>
      </c>
      <c r="F5" s="130" t="s">
        <v>47</v>
      </c>
      <c r="G5" s="128" t="s">
        <v>51</v>
      </c>
      <c r="H5" s="129"/>
      <c r="I5" s="128" t="s">
        <v>54</v>
      </c>
      <c r="J5" s="129"/>
      <c r="K5" s="126" t="s">
        <v>48</v>
      </c>
      <c r="AC5" s="102"/>
    </row>
    <row r="6" spans="1:34" s="4" customFormat="1">
      <c r="A6" s="127"/>
      <c r="B6" s="127"/>
      <c r="C6" s="127"/>
      <c r="D6" s="127"/>
      <c r="E6" s="127"/>
      <c r="F6" s="131"/>
      <c r="G6" s="57" t="s">
        <v>52</v>
      </c>
      <c r="H6" s="67" t="s">
        <v>53</v>
      </c>
      <c r="I6" s="57" t="s">
        <v>52</v>
      </c>
      <c r="J6" s="57" t="s">
        <v>53</v>
      </c>
      <c r="K6" s="127"/>
      <c r="AC6" s="103"/>
    </row>
    <row r="7" spans="1:34" s="4" customFormat="1">
      <c r="A7" s="5" t="s">
        <v>14</v>
      </c>
      <c r="B7" s="44" t="s">
        <v>37</v>
      </c>
      <c r="C7" s="5"/>
      <c r="D7" s="5"/>
      <c r="E7" s="5"/>
      <c r="F7" s="44"/>
      <c r="G7" s="44"/>
      <c r="H7" s="68"/>
      <c r="I7" s="44"/>
      <c r="J7" s="44"/>
      <c r="K7" s="44"/>
      <c r="AC7" s="103"/>
      <c r="AF7" s="102" t="s">
        <v>52</v>
      </c>
      <c r="AG7" s="102" t="s">
        <v>53</v>
      </c>
      <c r="AH7" s="102"/>
    </row>
    <row r="8" spans="1:34" ht="47.25" outlineLevel="1">
      <c r="A8" s="5" t="s">
        <v>2</v>
      </c>
      <c r="B8" s="6" t="s">
        <v>78</v>
      </c>
      <c r="C8" s="5" t="s">
        <v>20</v>
      </c>
      <c r="D8" s="5"/>
      <c r="E8" s="5"/>
      <c r="F8" s="40"/>
      <c r="G8" s="40"/>
      <c r="H8" s="18"/>
      <c r="I8" s="40"/>
      <c r="J8" s="40"/>
      <c r="K8" s="40"/>
      <c r="AC8" s="103"/>
      <c r="AF8" s="102"/>
      <c r="AG8" s="102"/>
      <c r="AH8" s="102"/>
    </row>
    <row r="9" spans="1:34" ht="31.5" outlineLevel="2">
      <c r="A9" s="8">
        <v>1</v>
      </c>
      <c r="B9" s="39" t="s">
        <v>91</v>
      </c>
      <c r="C9" s="9" t="s">
        <v>12</v>
      </c>
      <c r="D9" s="8" t="s">
        <v>79</v>
      </c>
      <c r="E9" s="9" t="s">
        <v>80</v>
      </c>
      <c r="F9" s="85">
        <v>1</v>
      </c>
      <c r="G9" s="49">
        <f t="shared" ref="G9:G17" si="0">AF10*hstb</f>
        <v>11196900</v>
      </c>
      <c r="H9" s="49">
        <f t="shared" ref="H9:H17" si="1">AG10*hsnc</f>
        <v>405000</v>
      </c>
      <c r="I9" s="79">
        <f>G9*F9</f>
        <v>11196900</v>
      </c>
      <c r="J9" s="79">
        <f>H9*F9</f>
        <v>405000</v>
      </c>
      <c r="K9" s="41"/>
      <c r="AC9" s="103"/>
      <c r="AF9" s="103"/>
      <c r="AG9" s="103"/>
      <c r="AH9" s="103"/>
    </row>
    <row r="10" spans="1:34" ht="47.25" outlineLevel="2">
      <c r="A10" s="5" t="s">
        <v>21</v>
      </c>
      <c r="B10" s="6" t="s">
        <v>81</v>
      </c>
      <c r="C10" s="81" t="s">
        <v>20</v>
      </c>
      <c r="D10" s="81"/>
      <c r="E10" s="81"/>
      <c r="F10" s="82"/>
      <c r="G10" s="66">
        <f t="shared" si="0"/>
        <v>0</v>
      </c>
      <c r="H10" s="66">
        <f t="shared" si="1"/>
        <v>0</v>
      </c>
      <c r="I10" s="66">
        <f t="shared" ref="I10:I18" si="2">G10*F10</f>
        <v>0</v>
      </c>
      <c r="J10" s="66">
        <f t="shared" ref="J10:J15" si="3">G10*F10</f>
        <v>0</v>
      </c>
      <c r="K10" s="82"/>
      <c r="AC10" s="103"/>
      <c r="AF10" s="103">
        <v>10179000</v>
      </c>
      <c r="AG10" s="103">
        <v>337500</v>
      </c>
      <c r="AH10" s="103"/>
    </row>
    <row r="11" spans="1:34" ht="31.5" outlineLevel="2">
      <c r="A11" s="59">
        <v>6</v>
      </c>
      <c r="B11" s="83" t="s">
        <v>92</v>
      </c>
      <c r="C11" s="60" t="s">
        <v>12</v>
      </c>
      <c r="D11" s="59" t="s">
        <v>82</v>
      </c>
      <c r="E11" s="60" t="s">
        <v>80</v>
      </c>
      <c r="F11" s="48">
        <v>5</v>
      </c>
      <c r="G11" s="80">
        <f t="shared" si="0"/>
        <v>26468200.000000004</v>
      </c>
      <c r="H11" s="80">
        <f t="shared" si="1"/>
        <v>840000</v>
      </c>
      <c r="I11" s="80">
        <f t="shared" si="2"/>
        <v>132341000.00000001</v>
      </c>
      <c r="J11" s="79">
        <f>H11*F11</f>
        <v>4200000</v>
      </c>
      <c r="K11" s="48"/>
      <c r="AC11" s="103"/>
      <c r="AF11" s="103"/>
      <c r="AG11" s="103"/>
      <c r="AH11" s="103"/>
    </row>
    <row r="12" spans="1:34" ht="31.5" outlineLevel="2">
      <c r="A12" s="8">
        <v>7</v>
      </c>
      <c r="B12" s="39" t="s">
        <v>93</v>
      </c>
      <c r="C12" s="60" t="s">
        <v>12</v>
      </c>
      <c r="D12" s="8" t="s">
        <v>83</v>
      </c>
      <c r="E12" s="9" t="s">
        <v>80</v>
      </c>
      <c r="F12" s="41">
        <v>1</v>
      </c>
      <c r="G12" s="49">
        <f t="shared" si="0"/>
        <v>40794600</v>
      </c>
      <c r="H12" s="49">
        <f t="shared" si="1"/>
        <v>840000</v>
      </c>
      <c r="I12" s="49">
        <f t="shared" si="2"/>
        <v>40794600</v>
      </c>
      <c r="J12" s="79">
        <f t="shared" ref="J12:J14" si="4">H12*F12</f>
        <v>840000</v>
      </c>
      <c r="K12" s="41"/>
      <c r="AC12" s="103"/>
      <c r="AF12" s="103">
        <v>24062000</v>
      </c>
      <c r="AG12" s="103">
        <v>700000</v>
      </c>
      <c r="AH12" s="103"/>
    </row>
    <row r="13" spans="1:34" ht="31.5" outlineLevel="2">
      <c r="A13" s="8">
        <v>8</v>
      </c>
      <c r="B13" s="39" t="s">
        <v>94</v>
      </c>
      <c r="C13" s="60" t="s">
        <v>12</v>
      </c>
      <c r="D13" s="8" t="s">
        <v>84</v>
      </c>
      <c r="E13" s="9" t="s">
        <v>80</v>
      </c>
      <c r="F13" s="41">
        <v>1</v>
      </c>
      <c r="G13" s="49">
        <f t="shared" si="0"/>
        <v>44434500</v>
      </c>
      <c r="H13" s="49">
        <f t="shared" si="1"/>
        <v>840000</v>
      </c>
      <c r="I13" s="49">
        <f t="shared" si="2"/>
        <v>44434500</v>
      </c>
      <c r="J13" s="79">
        <f t="shared" si="4"/>
        <v>840000</v>
      </c>
      <c r="K13" s="41"/>
      <c r="AC13" s="103"/>
      <c r="AF13" s="103">
        <v>37086000</v>
      </c>
      <c r="AG13" s="103">
        <v>700000</v>
      </c>
      <c r="AH13" s="103"/>
    </row>
    <row r="14" spans="1:34" ht="31.5" outlineLevel="2">
      <c r="A14" s="58">
        <v>9</v>
      </c>
      <c r="B14" s="84" t="s">
        <v>95</v>
      </c>
      <c r="C14" s="60" t="s">
        <v>12</v>
      </c>
      <c r="D14" s="58" t="s">
        <v>85</v>
      </c>
      <c r="E14" s="54" t="s">
        <v>80</v>
      </c>
      <c r="F14" s="47">
        <v>1</v>
      </c>
      <c r="G14" s="79">
        <f t="shared" si="0"/>
        <v>48396700.000000007</v>
      </c>
      <c r="H14" s="79">
        <f t="shared" si="1"/>
        <v>840000</v>
      </c>
      <c r="I14" s="49">
        <f t="shared" si="2"/>
        <v>48396700.000000007</v>
      </c>
      <c r="J14" s="79">
        <f t="shared" si="4"/>
        <v>840000</v>
      </c>
      <c r="K14" s="47"/>
      <c r="AC14" s="103"/>
      <c r="AF14" s="103">
        <v>40395000</v>
      </c>
      <c r="AG14" s="103">
        <v>700000</v>
      </c>
      <c r="AH14" s="103"/>
    </row>
    <row r="15" spans="1:34" ht="47.25" outlineLevel="1">
      <c r="A15" s="5" t="s">
        <v>22</v>
      </c>
      <c r="B15" s="6" t="s">
        <v>86</v>
      </c>
      <c r="C15" s="5" t="s">
        <v>20</v>
      </c>
      <c r="D15" s="5"/>
      <c r="E15" s="5"/>
      <c r="F15" s="40"/>
      <c r="G15" s="66">
        <f t="shared" si="0"/>
        <v>0</v>
      </c>
      <c r="H15" s="66">
        <f t="shared" si="1"/>
        <v>0</v>
      </c>
      <c r="I15" s="66">
        <f t="shared" si="2"/>
        <v>0</v>
      </c>
      <c r="J15" s="66">
        <f t="shared" si="3"/>
        <v>0</v>
      </c>
      <c r="K15" s="61"/>
      <c r="AC15" s="103"/>
      <c r="AF15" s="103">
        <v>43997000</v>
      </c>
      <c r="AG15" s="103">
        <v>700000</v>
      </c>
      <c r="AH15" s="103"/>
    </row>
    <row r="16" spans="1:34" ht="47.25" outlineLevel="2">
      <c r="A16" s="59">
        <v>1</v>
      </c>
      <c r="B16" s="83" t="s">
        <v>89</v>
      </c>
      <c r="C16" s="60" t="s">
        <v>12</v>
      </c>
      <c r="D16" s="8" t="s">
        <v>87</v>
      </c>
      <c r="E16" s="60" t="s">
        <v>80</v>
      </c>
      <c r="F16" s="48">
        <v>4</v>
      </c>
      <c r="G16" s="80">
        <f t="shared" si="0"/>
        <v>46432100.000000007</v>
      </c>
      <c r="H16" s="80">
        <f t="shared" si="1"/>
        <v>840000</v>
      </c>
      <c r="I16" s="49">
        <f t="shared" si="2"/>
        <v>185728400.00000003</v>
      </c>
      <c r="J16" s="79">
        <f>H16*F16</f>
        <v>3360000</v>
      </c>
      <c r="K16" s="48"/>
      <c r="AD16" s="104"/>
      <c r="AE16" s="104"/>
      <c r="AF16" s="103"/>
      <c r="AG16" s="103"/>
      <c r="AH16" s="103"/>
    </row>
    <row r="17" spans="1:34" ht="47.25" outlineLevel="2">
      <c r="A17" s="8">
        <v>2</v>
      </c>
      <c r="B17" s="39" t="s">
        <v>90</v>
      </c>
      <c r="C17" s="60" t="s">
        <v>12</v>
      </c>
      <c r="D17" s="8" t="s">
        <v>88</v>
      </c>
      <c r="E17" s="9" t="s">
        <v>80</v>
      </c>
      <c r="F17" s="41">
        <v>2</v>
      </c>
      <c r="G17" s="49">
        <f t="shared" si="0"/>
        <v>50496600.000000007</v>
      </c>
      <c r="H17" s="49">
        <f t="shared" si="1"/>
        <v>840000</v>
      </c>
      <c r="I17" s="49">
        <f t="shared" si="2"/>
        <v>100993200.00000001</v>
      </c>
      <c r="J17" s="79">
        <f t="shared" ref="J17:J18" si="5">H17*F17</f>
        <v>1680000</v>
      </c>
      <c r="K17" s="41"/>
      <c r="AF17" s="103">
        <v>42211000</v>
      </c>
      <c r="AG17" s="103">
        <v>700000</v>
      </c>
      <c r="AH17" s="103"/>
    </row>
    <row r="18" spans="1:34" ht="18.75" customHeight="1" outlineLevel="2">
      <c r="A18" s="10">
        <v>3</v>
      </c>
      <c r="B18" s="12" t="s">
        <v>96</v>
      </c>
      <c r="C18" s="86" t="s">
        <v>69</v>
      </c>
      <c r="D18" s="45"/>
      <c r="E18" s="86" t="s">
        <v>13</v>
      </c>
      <c r="F18" s="87">
        <v>1</v>
      </c>
      <c r="G18" s="49">
        <v>5940500</v>
      </c>
      <c r="H18" s="49">
        <v>1188100</v>
      </c>
      <c r="I18" s="49">
        <f t="shared" si="2"/>
        <v>5940500</v>
      </c>
      <c r="J18" s="79">
        <f t="shared" si="5"/>
        <v>1188100</v>
      </c>
      <c r="K18" s="46"/>
      <c r="O18" s="103"/>
      <c r="AF18" s="103">
        <v>45906000</v>
      </c>
      <c r="AG18" s="103">
        <v>700000</v>
      </c>
      <c r="AH18" s="103"/>
    </row>
    <row r="19" spans="1:34" ht="9.75" customHeight="1">
      <c r="A19" s="88"/>
      <c r="B19" s="89"/>
      <c r="C19" s="90"/>
      <c r="D19" s="90"/>
      <c r="E19" s="90"/>
      <c r="F19" s="91"/>
      <c r="G19" s="91"/>
      <c r="H19" s="92"/>
      <c r="I19" s="91"/>
      <c r="J19" s="79"/>
      <c r="K19" s="91"/>
      <c r="O19" s="103"/>
      <c r="AF19" s="103"/>
      <c r="AG19" s="103"/>
      <c r="AH19" s="103"/>
    </row>
    <row r="20" spans="1:34" ht="18.75">
      <c r="A20" s="78"/>
      <c r="B20" s="120" t="s">
        <v>97</v>
      </c>
      <c r="C20" s="121"/>
      <c r="D20" s="121"/>
      <c r="E20" s="121"/>
      <c r="F20" s="121"/>
      <c r="G20" s="121"/>
      <c r="H20" s="122"/>
      <c r="I20" s="94">
        <f>SUM(I9:I19)</f>
        <v>569825800</v>
      </c>
      <c r="J20" s="94">
        <f>SUM(J9:J19)</f>
        <v>13353100</v>
      </c>
      <c r="K20" s="93"/>
      <c r="O20" s="103"/>
      <c r="AF20" s="103"/>
      <c r="AG20" s="103"/>
      <c r="AH20" s="103"/>
    </row>
    <row r="21" spans="1:34" ht="18.75">
      <c r="A21" s="78"/>
      <c r="B21" s="120" t="s">
        <v>75</v>
      </c>
      <c r="C21" s="121"/>
      <c r="D21" s="121"/>
      <c r="E21" s="121"/>
      <c r="F21" s="121"/>
      <c r="G21" s="121"/>
      <c r="H21" s="122"/>
      <c r="I21" s="94">
        <f>I20*10%</f>
        <v>56982580</v>
      </c>
      <c r="J21" s="94">
        <f>J20*10%</f>
        <v>1335310</v>
      </c>
      <c r="K21" s="93"/>
    </row>
    <row r="22" spans="1:34" ht="18.75">
      <c r="A22" s="78"/>
      <c r="B22" s="120" t="s">
        <v>108</v>
      </c>
      <c r="C22" s="121"/>
      <c r="D22" s="121"/>
      <c r="E22" s="121"/>
      <c r="F22" s="121"/>
      <c r="G22" s="121"/>
      <c r="H22" s="122"/>
      <c r="I22" s="94">
        <f>SUM(I20:I21)</f>
        <v>626808380</v>
      </c>
      <c r="J22" s="94">
        <f>SUM(J20:J21)</f>
        <v>14688410</v>
      </c>
      <c r="K22" s="93"/>
    </row>
    <row r="23" spans="1:34">
      <c r="G23" s="42"/>
      <c r="H23" s="65"/>
      <c r="I23" s="42"/>
      <c r="J23" s="42"/>
      <c r="K23" s="42"/>
    </row>
    <row r="24" spans="1:34">
      <c r="G24" s="42"/>
      <c r="H24" s="65"/>
      <c r="I24" s="42"/>
      <c r="J24" s="42"/>
      <c r="K24" s="42"/>
    </row>
    <row r="25" spans="1:34">
      <c r="G25" s="42"/>
      <c r="H25" s="65"/>
      <c r="I25" s="42"/>
      <c r="J25" s="42"/>
      <c r="K25" s="42"/>
    </row>
    <row r="26" spans="1:34">
      <c r="G26" s="42"/>
      <c r="H26" s="65"/>
      <c r="I26" s="42"/>
      <c r="J26" s="42"/>
      <c r="K26" s="42"/>
    </row>
    <row r="27" spans="1:34">
      <c r="G27" s="42"/>
      <c r="H27" s="65"/>
      <c r="I27" s="42"/>
      <c r="J27" s="42"/>
      <c r="K27" s="42"/>
    </row>
    <row r="28" spans="1:34">
      <c r="G28" s="42"/>
      <c r="H28" s="65"/>
      <c r="I28" s="42"/>
      <c r="J28" s="42"/>
      <c r="K28" s="42"/>
    </row>
    <row r="29" spans="1:34">
      <c r="G29" s="42"/>
      <c r="H29" s="65"/>
      <c r="I29" s="42"/>
      <c r="J29" s="42"/>
      <c r="K29" s="42"/>
    </row>
    <row r="30" spans="1:34">
      <c r="G30" s="42"/>
      <c r="H30" s="65"/>
      <c r="I30" s="42"/>
      <c r="J30" s="42"/>
      <c r="K30" s="42"/>
    </row>
    <row r="31" spans="1:34">
      <c r="G31" s="42"/>
      <c r="H31" s="65"/>
      <c r="I31" s="42"/>
      <c r="J31" s="42"/>
      <c r="K31" s="42"/>
    </row>
    <row r="32" spans="1:34">
      <c r="G32" s="42"/>
      <c r="H32" s="65"/>
      <c r="I32" s="42"/>
      <c r="J32" s="42"/>
      <c r="K32" s="42"/>
    </row>
    <row r="33" spans="7:11">
      <c r="G33" s="42"/>
      <c r="H33" s="65"/>
      <c r="I33" s="42"/>
      <c r="J33" s="42"/>
      <c r="K33" s="42"/>
    </row>
    <row r="34" spans="7:11">
      <c r="G34" s="42"/>
      <c r="H34" s="65"/>
      <c r="I34" s="42"/>
      <c r="J34" s="42"/>
      <c r="K34" s="42"/>
    </row>
    <row r="35" spans="7:11">
      <c r="G35" s="42"/>
      <c r="H35" s="65"/>
      <c r="I35" s="42"/>
      <c r="J35" s="42"/>
      <c r="K35" s="42"/>
    </row>
    <row r="36" spans="7:11">
      <c r="G36" s="42"/>
      <c r="H36" s="65"/>
      <c r="I36" s="42"/>
      <c r="J36" s="42"/>
      <c r="K36" s="42"/>
    </row>
    <row r="37" spans="7:11">
      <c r="G37" s="42"/>
      <c r="H37" s="65"/>
      <c r="I37" s="42"/>
      <c r="J37" s="42"/>
      <c r="K37" s="42"/>
    </row>
    <row r="38" spans="7:11">
      <c r="G38" s="42"/>
      <c r="H38" s="65"/>
      <c r="I38" s="42"/>
      <c r="J38" s="42"/>
      <c r="K38" s="42"/>
    </row>
    <row r="39" spans="7:11">
      <c r="G39" s="42"/>
      <c r="H39" s="65"/>
      <c r="I39" s="42"/>
      <c r="J39" s="42"/>
      <c r="K39" s="42"/>
    </row>
  </sheetData>
  <mergeCells count="16">
    <mergeCell ref="B20:H20"/>
    <mergeCell ref="B21:H21"/>
    <mergeCell ref="B22:H22"/>
    <mergeCell ref="A1:K1"/>
    <mergeCell ref="A2:K2"/>
    <mergeCell ref="A3:K3"/>
    <mergeCell ref="A4:K4"/>
    <mergeCell ref="A5:A6"/>
    <mergeCell ref="B5:B6"/>
    <mergeCell ref="C5:C6"/>
    <mergeCell ref="D5:D6"/>
    <mergeCell ref="E5:E6"/>
    <mergeCell ref="K5:K6"/>
    <mergeCell ref="G5:H5"/>
    <mergeCell ref="I5:J5"/>
    <mergeCell ref="F5:F6"/>
  </mergeCells>
  <printOptions horizontalCentered="1"/>
  <pageMargins left="0.21" right="0.17" top="0.511811023622047" bottom="0.55118110236220497" header="0.23622047244094499" footer="0.23622047244094499"/>
  <pageSetup paperSize="9" scale="71" orientation="landscape" blackAndWhite="1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79998168889431442"/>
    <outlinePr summaryBelow="0"/>
  </sheetPr>
  <dimension ref="A1:G24"/>
  <sheetViews>
    <sheetView showZeros="0" tabSelected="1" topLeftCell="A7" zoomScale="85" zoomScaleNormal="85" zoomScaleSheetLayoutView="85" workbookViewId="0">
      <selection activeCell="F27" sqref="F27"/>
    </sheetView>
  </sheetViews>
  <sheetFormatPr defaultRowHeight="15.75" outlineLevelRow="2"/>
  <cols>
    <col min="1" max="1" width="5.140625" style="2" bestFit="1" customWidth="1"/>
    <col min="2" max="2" width="46.5703125" style="2" customWidth="1"/>
    <col min="3" max="3" width="10.28515625" style="2" customWidth="1"/>
    <col min="4" max="4" width="8" style="2" customWidth="1"/>
    <col min="5" max="5" width="14.42578125" style="2" customWidth="1"/>
    <col min="6" max="6" width="17.42578125" style="38" customWidth="1"/>
    <col min="7" max="7" width="15.7109375" style="2" customWidth="1"/>
    <col min="8" max="16384" width="9.140625" style="2"/>
  </cols>
  <sheetData>
    <row r="1" spans="1:7" ht="35.25" customHeight="1">
      <c r="A1" s="132" t="s">
        <v>18</v>
      </c>
      <c r="B1" s="133"/>
      <c r="C1" s="133"/>
      <c r="D1" s="133"/>
      <c r="E1" s="133"/>
      <c r="F1" s="133"/>
      <c r="G1" s="134"/>
    </row>
    <row r="2" spans="1:7">
      <c r="A2" s="135" t="s">
        <v>99</v>
      </c>
      <c r="B2" s="136"/>
      <c r="C2" s="136"/>
      <c r="D2" s="136"/>
      <c r="E2" s="136"/>
      <c r="F2" s="136"/>
      <c r="G2" s="137"/>
    </row>
    <row r="3" spans="1:7">
      <c r="A3" s="135" t="s">
        <v>17</v>
      </c>
      <c r="B3" s="136"/>
      <c r="C3" s="136"/>
      <c r="D3" s="136"/>
      <c r="E3" s="136"/>
      <c r="F3" s="136"/>
      <c r="G3" s="137"/>
    </row>
    <row r="4" spans="1:7">
      <c r="A4" s="135" t="s">
        <v>98</v>
      </c>
      <c r="B4" s="136"/>
      <c r="C4" s="136"/>
      <c r="D4" s="136"/>
      <c r="E4" s="136"/>
      <c r="F4" s="136"/>
      <c r="G4" s="137"/>
    </row>
    <row r="5" spans="1:7">
      <c r="A5" s="56"/>
      <c r="B5" s="53"/>
      <c r="C5" s="53"/>
      <c r="D5" s="105"/>
      <c r="E5" s="106"/>
      <c r="F5" s="53"/>
      <c r="G5" s="55"/>
    </row>
    <row r="6" spans="1:7" ht="15.75" customHeight="1">
      <c r="A6" s="138" t="s">
        <v>0</v>
      </c>
      <c r="B6" s="139" t="s">
        <v>111</v>
      </c>
      <c r="C6" s="138" t="s">
        <v>1</v>
      </c>
      <c r="D6" s="126" t="s">
        <v>110</v>
      </c>
      <c r="E6" s="126" t="s">
        <v>129</v>
      </c>
      <c r="F6" s="140" t="s">
        <v>109</v>
      </c>
      <c r="G6" s="139" t="s">
        <v>3</v>
      </c>
    </row>
    <row r="7" spans="1:7" s="4" customFormat="1">
      <c r="A7" s="138"/>
      <c r="B7" s="139"/>
      <c r="C7" s="138"/>
      <c r="D7" s="127"/>
      <c r="E7" s="127"/>
      <c r="F7" s="141"/>
      <c r="G7" s="139"/>
    </row>
    <row r="8" spans="1:7" outlineLevel="2">
      <c r="A8" s="7">
        <v>1</v>
      </c>
      <c r="B8" s="15" t="s">
        <v>112</v>
      </c>
      <c r="C8" s="16" t="s">
        <v>124</v>
      </c>
      <c r="D8" s="64">
        <v>1</v>
      </c>
      <c r="E8" s="64">
        <v>8000000</v>
      </c>
      <c r="F8" s="64">
        <f>E8*D8</f>
        <v>8000000</v>
      </c>
      <c r="G8" s="62"/>
    </row>
    <row r="9" spans="1:7" s="34" customFormat="1" outlineLevel="2">
      <c r="A9" s="7">
        <v>2</v>
      </c>
      <c r="B9" s="63" t="s">
        <v>114</v>
      </c>
      <c r="C9" s="16" t="s">
        <v>124</v>
      </c>
      <c r="D9" s="64">
        <v>1</v>
      </c>
      <c r="E9" s="64">
        <v>3000000</v>
      </c>
      <c r="F9" s="64">
        <f t="shared" ref="F9:F23" si="0">E9*D9</f>
        <v>3000000</v>
      </c>
      <c r="G9" s="62"/>
    </row>
    <row r="10" spans="1:7" outlineLevel="2">
      <c r="A10" s="7">
        <v>3</v>
      </c>
      <c r="B10" s="63" t="s">
        <v>113</v>
      </c>
      <c r="C10" s="16" t="s">
        <v>124</v>
      </c>
      <c r="D10" s="64">
        <v>1</v>
      </c>
      <c r="E10" s="64">
        <v>2500000</v>
      </c>
      <c r="F10" s="64">
        <f t="shared" si="0"/>
        <v>2500000</v>
      </c>
      <c r="G10" s="62"/>
    </row>
    <row r="11" spans="1:7" outlineLevel="2">
      <c r="A11" s="7">
        <v>4</v>
      </c>
      <c r="B11" s="63" t="s">
        <v>115</v>
      </c>
      <c r="C11" s="16" t="s">
        <v>128</v>
      </c>
      <c r="D11" s="64">
        <v>1</v>
      </c>
      <c r="E11" s="64">
        <v>3500000</v>
      </c>
      <c r="F11" s="64">
        <f t="shared" si="0"/>
        <v>3500000</v>
      </c>
      <c r="G11" s="62"/>
    </row>
    <row r="12" spans="1:7" outlineLevel="2">
      <c r="A12" s="7">
        <v>5</v>
      </c>
      <c r="B12" s="63" t="s">
        <v>116</v>
      </c>
      <c r="C12" s="16" t="s">
        <v>39</v>
      </c>
      <c r="D12" s="64">
        <v>15</v>
      </c>
      <c r="E12" s="64">
        <v>60000</v>
      </c>
      <c r="F12" s="64">
        <f t="shared" si="0"/>
        <v>900000</v>
      </c>
      <c r="G12" s="62"/>
    </row>
    <row r="13" spans="1:7" outlineLevel="2">
      <c r="A13" s="7">
        <v>7</v>
      </c>
      <c r="B13" s="63" t="s">
        <v>117</v>
      </c>
      <c r="C13" s="16" t="s">
        <v>124</v>
      </c>
      <c r="D13" s="64">
        <v>6</v>
      </c>
      <c r="E13" s="64">
        <v>250000</v>
      </c>
      <c r="F13" s="64">
        <f t="shared" si="0"/>
        <v>1500000</v>
      </c>
      <c r="G13" s="62"/>
    </row>
    <row r="14" spans="1:7" outlineLevel="2">
      <c r="A14" s="7">
        <v>8</v>
      </c>
      <c r="B14" s="63" t="s">
        <v>127</v>
      </c>
      <c r="C14" s="16" t="s">
        <v>124</v>
      </c>
      <c r="D14" s="64">
        <v>1</v>
      </c>
      <c r="E14" s="64">
        <v>600000</v>
      </c>
      <c r="F14" s="64">
        <f t="shared" si="0"/>
        <v>600000</v>
      </c>
      <c r="G14" s="62"/>
    </row>
    <row r="15" spans="1:7" outlineLevel="2">
      <c r="A15" s="7">
        <v>9</v>
      </c>
      <c r="B15" s="63" t="s">
        <v>118</v>
      </c>
      <c r="C15" s="16" t="s">
        <v>124</v>
      </c>
      <c r="D15" s="64">
        <v>2</v>
      </c>
      <c r="E15" s="64">
        <v>150000</v>
      </c>
      <c r="F15" s="64">
        <f t="shared" si="0"/>
        <v>300000</v>
      </c>
      <c r="G15" s="62"/>
    </row>
    <row r="16" spans="1:7">
      <c r="A16" s="7">
        <v>10</v>
      </c>
      <c r="B16" s="78" t="s">
        <v>119</v>
      </c>
      <c r="C16" s="16" t="s">
        <v>124</v>
      </c>
      <c r="D16" s="64">
        <v>1</v>
      </c>
      <c r="E16" s="64">
        <v>500000</v>
      </c>
      <c r="F16" s="64">
        <f t="shared" si="0"/>
        <v>500000</v>
      </c>
      <c r="G16" s="78"/>
    </row>
    <row r="17" spans="1:7">
      <c r="A17" s="7">
        <v>11</v>
      </c>
      <c r="B17" s="78" t="s">
        <v>126</v>
      </c>
      <c r="C17" s="16" t="s">
        <v>39</v>
      </c>
      <c r="D17" s="64">
        <v>6</v>
      </c>
      <c r="E17" s="64">
        <v>25000</v>
      </c>
      <c r="F17" s="64">
        <f t="shared" si="0"/>
        <v>150000</v>
      </c>
      <c r="G17" s="78"/>
    </row>
    <row r="18" spans="1:7">
      <c r="A18" s="7">
        <v>12</v>
      </c>
      <c r="B18" s="78" t="s">
        <v>125</v>
      </c>
      <c r="C18" s="16" t="s">
        <v>124</v>
      </c>
      <c r="D18" s="64">
        <v>3</v>
      </c>
      <c r="E18" s="64">
        <v>50000</v>
      </c>
      <c r="F18" s="64">
        <f t="shared" si="0"/>
        <v>150000</v>
      </c>
      <c r="G18" s="78"/>
    </row>
    <row r="19" spans="1:7">
      <c r="A19" s="7">
        <v>13</v>
      </c>
      <c r="B19" s="78" t="s">
        <v>120</v>
      </c>
      <c r="C19" s="16" t="s">
        <v>124</v>
      </c>
      <c r="D19" s="64">
        <v>1</v>
      </c>
      <c r="E19" s="64">
        <v>2500000</v>
      </c>
      <c r="F19" s="64">
        <f t="shared" si="0"/>
        <v>2500000</v>
      </c>
      <c r="G19" s="78"/>
    </row>
    <row r="20" spans="1:7">
      <c r="A20" s="7">
        <v>14</v>
      </c>
      <c r="B20" s="78" t="s">
        <v>121</v>
      </c>
      <c r="C20" s="16" t="s">
        <v>124</v>
      </c>
      <c r="D20" s="64">
        <v>1</v>
      </c>
      <c r="E20" s="64">
        <v>3000000</v>
      </c>
      <c r="F20" s="64">
        <f t="shared" si="0"/>
        <v>3000000</v>
      </c>
      <c r="G20" s="78"/>
    </row>
    <row r="21" spans="1:7">
      <c r="A21" s="7">
        <v>15</v>
      </c>
      <c r="B21" s="78" t="s">
        <v>122</v>
      </c>
      <c r="C21" s="16" t="s">
        <v>124</v>
      </c>
      <c r="D21" s="64">
        <v>2</v>
      </c>
      <c r="E21" s="64">
        <v>250000</v>
      </c>
      <c r="F21" s="64">
        <f t="shared" si="0"/>
        <v>500000</v>
      </c>
      <c r="G21" s="78"/>
    </row>
    <row r="22" spans="1:7">
      <c r="A22" s="7">
        <v>16</v>
      </c>
      <c r="B22" s="78" t="s">
        <v>123</v>
      </c>
      <c r="C22" s="16" t="s">
        <v>39</v>
      </c>
      <c r="D22" s="64">
        <v>6</v>
      </c>
      <c r="E22" s="64">
        <v>70000</v>
      </c>
      <c r="F22" s="64">
        <f t="shared" ref="F22" si="1">E22*D22</f>
        <v>420000</v>
      </c>
      <c r="G22" s="78"/>
    </row>
    <row r="23" spans="1:7">
      <c r="A23" s="7">
        <v>17</v>
      </c>
      <c r="B23" s="78" t="s">
        <v>130</v>
      </c>
      <c r="C23" s="16"/>
      <c r="D23" s="64"/>
      <c r="E23" s="64"/>
      <c r="F23" s="64">
        <v>2500000</v>
      </c>
      <c r="G23" s="78"/>
    </row>
    <row r="24" spans="1:7">
      <c r="A24" s="7">
        <v>18</v>
      </c>
      <c r="B24" s="78" t="s">
        <v>97</v>
      </c>
      <c r="C24" s="78"/>
      <c r="D24" s="78"/>
      <c r="E24" s="78"/>
      <c r="F24" s="143">
        <f>SUM(F8:F23)</f>
        <v>30020000</v>
      </c>
      <c r="G24" s="78"/>
    </row>
  </sheetData>
  <autoFilter ref="A1:E12">
    <filterColumn colId="0" showButton="0"/>
    <filterColumn colId="1" showButton="0"/>
    <filterColumn colId="2" showButton="0"/>
    <filterColumn colId="3" hiddenButton="1" showButton="0"/>
    <filterColumn colId="4" hiddenButton="1" showButton="0"/>
  </autoFilter>
  <mergeCells count="11">
    <mergeCell ref="A1:G1"/>
    <mergeCell ref="A2:G2"/>
    <mergeCell ref="A3:G3"/>
    <mergeCell ref="A4:G4"/>
    <mergeCell ref="A6:A7"/>
    <mergeCell ref="B6:B7"/>
    <mergeCell ref="C6:C7"/>
    <mergeCell ref="D6:D7"/>
    <mergeCell ref="F6:F7"/>
    <mergeCell ref="G6:G7"/>
    <mergeCell ref="E6:E7"/>
  </mergeCells>
  <printOptions horizontalCentered="1"/>
  <pageMargins left="0.21" right="0.17" top="0.511811023622047" bottom="0.55118110236220497" header="0.23622047244094499" footer="0.23622047244094499"/>
  <pageSetup paperSize="9" orientation="landscape" blackAndWhite="1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79998168889431442"/>
    <outlinePr summaryBelow="0"/>
  </sheetPr>
  <dimension ref="A1:O32"/>
  <sheetViews>
    <sheetView showZeros="0" view="pageBreakPreview" zoomScale="85" zoomScaleNormal="90" zoomScaleSheetLayoutView="85" workbookViewId="0">
      <pane ySplit="5" topLeftCell="A6" activePane="bottomLeft" state="frozen"/>
      <selection pane="bottomLeft" activeCell="D7" sqref="D7"/>
    </sheetView>
  </sheetViews>
  <sheetFormatPr defaultRowHeight="15.75" outlineLevelRow="2"/>
  <cols>
    <col min="1" max="1" width="9.28515625" style="2" customWidth="1"/>
    <col min="2" max="2" width="46.5703125" style="2" customWidth="1"/>
    <col min="3" max="3" width="8.140625" style="2" bestFit="1" customWidth="1"/>
    <col min="4" max="8" width="12.7109375" style="38" customWidth="1"/>
    <col min="9" max="9" width="10.85546875" style="2" bestFit="1" customWidth="1"/>
    <col min="10" max="10" width="9.42578125" style="2" bestFit="1" customWidth="1"/>
    <col min="11" max="11" width="9.140625" style="2"/>
    <col min="12" max="12" width="11.85546875" style="2" bestFit="1" customWidth="1"/>
    <col min="13" max="16384" width="9.140625" style="2"/>
  </cols>
  <sheetData>
    <row r="1" spans="1:15" ht="35.25" customHeight="1">
      <c r="A1" s="142" t="s">
        <v>18</v>
      </c>
      <c r="B1" s="123"/>
      <c r="C1" s="123"/>
      <c r="D1" s="123"/>
      <c r="E1" s="123"/>
      <c r="F1" s="70"/>
      <c r="G1" s="70"/>
      <c r="H1" s="70"/>
    </row>
    <row r="2" spans="1:15">
      <c r="A2" s="124" t="s">
        <v>104</v>
      </c>
      <c r="B2" s="124"/>
      <c r="C2" s="124"/>
      <c r="D2" s="124"/>
      <c r="E2" s="124"/>
      <c r="F2" s="71"/>
      <c r="G2" s="71"/>
      <c r="H2" s="71"/>
    </row>
    <row r="3" spans="1:15">
      <c r="A3" s="124" t="s">
        <v>17</v>
      </c>
      <c r="B3" s="124"/>
      <c r="C3" s="124"/>
      <c r="D3" s="124"/>
      <c r="E3" s="124"/>
      <c r="F3" s="71"/>
      <c r="G3" s="71"/>
      <c r="H3" s="71"/>
    </row>
    <row r="4" spans="1:15">
      <c r="A4" s="125" t="s">
        <v>98</v>
      </c>
      <c r="B4" s="125"/>
      <c r="C4" s="125"/>
      <c r="D4" s="125"/>
      <c r="E4" s="125"/>
      <c r="F4" s="73"/>
      <c r="G4" s="73"/>
      <c r="H4" s="73"/>
    </row>
    <row r="5" spans="1:15" s="4" customFormat="1" ht="53.25" customHeight="1">
      <c r="A5" s="3" t="s">
        <v>0</v>
      </c>
      <c r="B5" s="11" t="s">
        <v>19</v>
      </c>
      <c r="C5" s="3" t="s">
        <v>1</v>
      </c>
      <c r="D5" s="11" t="s">
        <v>31</v>
      </c>
      <c r="E5" s="11" t="s">
        <v>32</v>
      </c>
      <c r="F5" s="72" t="s">
        <v>33</v>
      </c>
      <c r="G5" s="72" t="s">
        <v>34</v>
      </c>
      <c r="H5" s="72" t="s">
        <v>35</v>
      </c>
      <c r="I5" s="11" t="s">
        <v>40</v>
      </c>
      <c r="J5" s="11" t="s">
        <v>38</v>
      </c>
      <c r="K5" s="11" t="s">
        <v>36</v>
      </c>
    </row>
    <row r="6" spans="1:15" outlineLevel="1">
      <c r="A6" s="5"/>
      <c r="B6" s="6" t="s">
        <v>23</v>
      </c>
      <c r="C6" s="7"/>
      <c r="D6" s="36"/>
      <c r="E6" s="36"/>
      <c r="F6" s="36"/>
      <c r="G6" s="36"/>
      <c r="H6" s="36"/>
      <c r="I6" s="18"/>
      <c r="J6" s="18"/>
      <c r="K6" s="18"/>
    </row>
    <row r="7" spans="1:15" s="35" customFormat="1" outlineLevel="2">
      <c r="A7" s="10"/>
      <c r="B7" s="14" t="s">
        <v>24</v>
      </c>
      <c r="C7" s="10"/>
      <c r="D7" s="37"/>
      <c r="E7" s="37"/>
      <c r="F7" s="74"/>
      <c r="G7" s="74"/>
      <c r="H7" s="74"/>
      <c r="I7" s="17"/>
      <c r="J7" s="17"/>
      <c r="K7" s="17"/>
    </row>
    <row r="8" spans="1:15" ht="31.5" outlineLevel="2">
      <c r="A8" s="8">
        <v>1</v>
      </c>
      <c r="B8" s="12" t="s">
        <v>25</v>
      </c>
      <c r="C8" s="9" t="s">
        <v>39</v>
      </c>
      <c r="D8" s="49">
        <v>15</v>
      </c>
      <c r="E8" s="50"/>
      <c r="F8" s="50">
        <v>2</v>
      </c>
      <c r="G8" s="50">
        <v>15</v>
      </c>
      <c r="H8" s="50"/>
      <c r="I8" s="50">
        <v>70</v>
      </c>
      <c r="J8" s="50">
        <v>36</v>
      </c>
      <c r="K8" s="76">
        <v>151.80000000000001</v>
      </c>
      <c r="L8" s="77"/>
    </row>
    <row r="9" spans="1:15" s="34" customFormat="1" ht="31.5" outlineLevel="2">
      <c r="A9" s="8">
        <v>2</v>
      </c>
      <c r="B9" s="13" t="s">
        <v>26</v>
      </c>
      <c r="C9" s="9" t="s">
        <v>39</v>
      </c>
      <c r="D9" s="49">
        <v>15</v>
      </c>
      <c r="E9" s="49">
        <v>26</v>
      </c>
      <c r="F9" s="49">
        <v>20</v>
      </c>
      <c r="G9" s="49">
        <v>16</v>
      </c>
      <c r="H9" s="49">
        <v>12</v>
      </c>
      <c r="I9" s="50">
        <v>90</v>
      </c>
      <c r="J9" s="50">
        <v>42</v>
      </c>
      <c r="K9" s="76">
        <v>243.10000000000002</v>
      </c>
      <c r="L9" s="77"/>
    </row>
    <row r="10" spans="1:15" ht="31.5" outlineLevel="2">
      <c r="A10" s="8">
        <v>3</v>
      </c>
      <c r="B10" s="13" t="s">
        <v>27</v>
      </c>
      <c r="C10" s="9" t="s">
        <v>39</v>
      </c>
      <c r="D10" s="49"/>
      <c r="E10" s="49">
        <v>26</v>
      </c>
      <c r="F10" s="49">
        <v>22</v>
      </c>
      <c r="G10" s="49">
        <v>31</v>
      </c>
      <c r="H10" s="49">
        <v>12</v>
      </c>
      <c r="I10" s="50">
        <v>120</v>
      </c>
      <c r="J10" s="50">
        <v>50</v>
      </c>
      <c r="K10" s="76">
        <v>287.10000000000002</v>
      </c>
      <c r="L10" s="77"/>
    </row>
    <row r="11" spans="1:15" s="51" customFormat="1" outlineLevel="2">
      <c r="A11" s="8">
        <v>4</v>
      </c>
      <c r="B11" s="13" t="s">
        <v>46</v>
      </c>
      <c r="C11" s="9" t="s">
        <v>11</v>
      </c>
      <c r="D11" s="49"/>
      <c r="E11" s="49"/>
      <c r="F11" s="49"/>
      <c r="G11" s="49"/>
      <c r="H11" s="49"/>
      <c r="I11" s="50"/>
      <c r="J11" s="50"/>
      <c r="K11" s="76"/>
      <c r="L11" s="52"/>
      <c r="M11" s="2"/>
      <c r="N11" s="2"/>
      <c r="O11" s="2"/>
    </row>
    <row r="12" spans="1:15" s="51" customFormat="1" outlineLevel="2">
      <c r="A12" s="8">
        <v>5</v>
      </c>
      <c r="B12" s="13" t="s">
        <v>42</v>
      </c>
      <c r="C12" s="9" t="s">
        <v>11</v>
      </c>
      <c r="D12" s="49"/>
      <c r="E12" s="49">
        <v>1</v>
      </c>
      <c r="F12" s="49">
        <v>1</v>
      </c>
      <c r="G12" s="49">
        <v>4</v>
      </c>
      <c r="H12" s="49">
        <v>2</v>
      </c>
      <c r="I12" s="50"/>
      <c r="J12" s="50"/>
      <c r="K12" s="76">
        <f t="shared" ref="K12" si="0">SUM(D12:J12)</f>
        <v>8</v>
      </c>
      <c r="L12" s="52"/>
      <c r="M12" s="2"/>
      <c r="N12" s="2"/>
      <c r="O12" s="2"/>
    </row>
    <row r="13" spans="1:15" outlineLevel="2">
      <c r="A13" s="8">
        <v>6</v>
      </c>
      <c r="B13" s="13" t="s">
        <v>61</v>
      </c>
      <c r="C13" s="9" t="s">
        <v>41</v>
      </c>
      <c r="D13" s="49"/>
      <c r="E13" s="49"/>
      <c r="F13" s="49"/>
      <c r="G13" s="49"/>
      <c r="H13" s="49"/>
      <c r="I13" s="50"/>
      <c r="J13" s="50"/>
      <c r="K13" s="76">
        <v>50</v>
      </c>
      <c r="L13" s="52"/>
    </row>
    <row r="14" spans="1:15" outlineLevel="2">
      <c r="A14" s="8">
        <v>7</v>
      </c>
      <c r="B14" s="13" t="s">
        <v>64</v>
      </c>
      <c r="C14" s="9" t="s">
        <v>41</v>
      </c>
      <c r="D14" s="49"/>
      <c r="E14" s="49"/>
      <c r="F14" s="49"/>
      <c r="G14" s="49"/>
      <c r="H14" s="49"/>
      <c r="I14" s="50"/>
      <c r="J14" s="50"/>
      <c r="K14" s="76">
        <v>20</v>
      </c>
      <c r="L14" s="52"/>
    </row>
    <row r="15" spans="1:15" s="51" customFormat="1" hidden="1" outlineLevel="2">
      <c r="A15" s="8">
        <v>8</v>
      </c>
      <c r="B15" s="13" t="s">
        <v>62</v>
      </c>
      <c r="C15" s="9" t="s">
        <v>39</v>
      </c>
      <c r="D15" s="49"/>
      <c r="E15" s="76"/>
      <c r="F15" s="76">
        <v>1.5</v>
      </c>
      <c r="G15" s="76"/>
      <c r="H15" s="76">
        <v>8</v>
      </c>
      <c r="I15" s="76"/>
      <c r="J15" s="76"/>
      <c r="K15" s="76">
        <f>SUM(D15:J15)</f>
        <v>9.5</v>
      </c>
      <c r="L15" s="52"/>
      <c r="M15" s="2"/>
      <c r="N15" s="2"/>
      <c r="O15" s="2"/>
    </row>
    <row r="16" spans="1:15" s="51" customFormat="1" hidden="1" outlineLevel="2">
      <c r="A16" s="8">
        <v>9</v>
      </c>
      <c r="B16" s="13" t="s">
        <v>43</v>
      </c>
      <c r="C16" s="9" t="s">
        <v>39</v>
      </c>
      <c r="D16" s="49">
        <v>2</v>
      </c>
      <c r="E16" s="76">
        <v>1.5</v>
      </c>
      <c r="F16" s="76">
        <v>6</v>
      </c>
      <c r="G16" s="76">
        <v>1.5</v>
      </c>
      <c r="H16" s="76">
        <v>4</v>
      </c>
      <c r="I16" s="76"/>
      <c r="J16" s="76"/>
      <c r="K16" s="76">
        <f>SUM(D16:J16)</f>
        <v>15</v>
      </c>
      <c r="L16" s="52"/>
      <c r="M16" s="2"/>
      <c r="N16" s="2"/>
      <c r="O16" s="2"/>
    </row>
    <row r="17" spans="1:15" s="51" customFormat="1" hidden="1" outlineLevel="2">
      <c r="A17" s="8">
        <v>10</v>
      </c>
      <c r="B17" s="13" t="s">
        <v>43</v>
      </c>
      <c r="C17" s="9" t="s">
        <v>39</v>
      </c>
      <c r="D17" s="49"/>
      <c r="E17" s="49"/>
      <c r="F17" s="49"/>
      <c r="G17" s="49"/>
      <c r="H17" s="49"/>
      <c r="I17" s="50"/>
      <c r="J17" s="50"/>
      <c r="K17" s="50"/>
      <c r="L17" s="52"/>
      <c r="M17" s="2"/>
      <c r="N17" s="2"/>
      <c r="O17" s="2"/>
    </row>
    <row r="18" spans="1:15" s="51" customFormat="1" hidden="1" outlineLevel="2">
      <c r="A18" s="8">
        <v>11</v>
      </c>
      <c r="B18" s="13" t="s">
        <v>44</v>
      </c>
      <c r="C18" s="9"/>
      <c r="D18" s="49"/>
      <c r="E18" s="49"/>
      <c r="F18" s="49"/>
      <c r="G18" s="49"/>
      <c r="H18" s="49"/>
      <c r="I18" s="50"/>
      <c r="J18" s="50"/>
      <c r="K18" s="50"/>
      <c r="L18" s="52"/>
      <c r="M18" s="2"/>
      <c r="N18" s="2"/>
      <c r="O18" s="2"/>
    </row>
    <row r="19" spans="1:15" s="51" customFormat="1" outlineLevel="2">
      <c r="A19" s="8">
        <v>12</v>
      </c>
      <c r="B19" s="13" t="s">
        <v>45</v>
      </c>
      <c r="C19" s="9" t="s">
        <v>41</v>
      </c>
      <c r="D19" s="49"/>
      <c r="E19" s="49"/>
      <c r="F19" s="49"/>
      <c r="G19" s="49"/>
      <c r="H19" s="49"/>
      <c r="I19" s="50"/>
      <c r="J19" s="50"/>
      <c r="K19" s="50">
        <v>70</v>
      </c>
      <c r="L19" s="52"/>
      <c r="M19" s="2"/>
      <c r="N19" s="2"/>
      <c r="O19" s="2"/>
    </row>
    <row r="20" spans="1:15" outlineLevel="2">
      <c r="A20" s="8">
        <v>13</v>
      </c>
      <c r="B20" s="13" t="s">
        <v>29</v>
      </c>
      <c r="C20" s="9" t="s">
        <v>11</v>
      </c>
      <c r="D20" s="49"/>
      <c r="E20" s="49"/>
      <c r="F20" s="49"/>
      <c r="G20" s="49"/>
      <c r="H20" s="49"/>
      <c r="I20" s="50"/>
      <c r="J20" s="50"/>
      <c r="K20" s="50">
        <v>22</v>
      </c>
      <c r="L20" s="52"/>
    </row>
    <row r="21" spans="1:15" ht="31.5" outlineLevel="2">
      <c r="A21" s="8">
        <v>14</v>
      </c>
      <c r="B21" s="13" t="s">
        <v>30</v>
      </c>
      <c r="C21" s="9" t="s">
        <v>28</v>
      </c>
      <c r="D21" s="49"/>
      <c r="E21" s="49"/>
      <c r="F21" s="49"/>
      <c r="G21" s="49"/>
      <c r="H21" s="49"/>
      <c r="I21" s="50"/>
      <c r="J21" s="50"/>
      <c r="K21" s="50">
        <v>72.600000000000009</v>
      </c>
      <c r="L21" s="77"/>
    </row>
    <row r="22" spans="1:15" outlineLevel="2">
      <c r="A22" s="8">
        <v>16</v>
      </c>
      <c r="B22" s="13" t="s">
        <v>63</v>
      </c>
      <c r="C22" s="9" t="s">
        <v>10</v>
      </c>
      <c r="D22" s="49"/>
      <c r="E22" s="49"/>
      <c r="F22" s="49"/>
      <c r="G22" s="49"/>
      <c r="H22" s="49"/>
      <c r="I22" s="50"/>
      <c r="J22" s="50"/>
      <c r="K22" s="50">
        <v>374.00000000000006</v>
      </c>
      <c r="L22" s="77"/>
    </row>
    <row r="23" spans="1:15" ht="35.25" customHeight="1" outlineLevel="2">
      <c r="A23" s="8">
        <v>17</v>
      </c>
      <c r="B23" s="75" t="s">
        <v>66</v>
      </c>
      <c r="C23" s="9" t="s">
        <v>10</v>
      </c>
      <c r="D23" s="49"/>
      <c r="E23" s="49"/>
      <c r="F23" s="49"/>
      <c r="G23" s="49"/>
      <c r="H23" s="49"/>
      <c r="I23" s="50">
        <v>60</v>
      </c>
      <c r="J23" s="50"/>
      <c r="K23" s="76">
        <v>66</v>
      </c>
      <c r="L23" s="77"/>
    </row>
    <row r="24" spans="1:15" ht="38.25" customHeight="1" outlineLevel="2">
      <c r="A24" s="8">
        <v>18</v>
      </c>
      <c r="B24" s="75" t="s">
        <v>67</v>
      </c>
      <c r="C24" s="9" t="s">
        <v>10</v>
      </c>
      <c r="D24" s="49"/>
      <c r="E24" s="49"/>
      <c r="F24" s="49"/>
      <c r="G24" s="49"/>
      <c r="H24" s="49"/>
      <c r="I24" s="50">
        <v>90</v>
      </c>
      <c r="J24" s="50"/>
      <c r="K24" s="76">
        <v>99.000000000000014</v>
      </c>
      <c r="L24" s="77"/>
    </row>
    <row r="25" spans="1:15" outlineLevel="2">
      <c r="A25" s="8">
        <v>19</v>
      </c>
      <c r="B25" s="75" t="s">
        <v>71</v>
      </c>
      <c r="C25" s="9" t="s">
        <v>10</v>
      </c>
      <c r="D25" s="49"/>
      <c r="E25" s="49"/>
      <c r="F25" s="49"/>
      <c r="G25" s="49"/>
      <c r="H25" s="49"/>
      <c r="I25" s="50">
        <v>10</v>
      </c>
      <c r="J25" s="50"/>
      <c r="K25" s="76">
        <v>11</v>
      </c>
      <c r="L25" s="77"/>
    </row>
    <row r="26" spans="1:15" outlineLevel="2">
      <c r="A26" s="8">
        <v>20</v>
      </c>
      <c r="B26" s="75" t="s">
        <v>72</v>
      </c>
      <c r="C26" s="9" t="s">
        <v>10</v>
      </c>
      <c r="D26" s="49"/>
      <c r="E26" s="49"/>
      <c r="F26" s="49"/>
      <c r="G26" s="49"/>
      <c r="H26" s="49"/>
      <c r="I26" s="50">
        <v>20</v>
      </c>
      <c r="J26" s="50"/>
      <c r="K26" s="76">
        <v>22</v>
      </c>
      <c r="L26" s="77"/>
    </row>
    <row r="27" spans="1:15" outlineLevel="2">
      <c r="A27" s="8">
        <v>21</v>
      </c>
      <c r="B27" s="13" t="s">
        <v>68</v>
      </c>
      <c r="C27" s="9" t="s">
        <v>11</v>
      </c>
      <c r="D27" s="49"/>
      <c r="E27" s="49"/>
      <c r="F27" s="49"/>
      <c r="G27" s="49"/>
      <c r="H27" s="49"/>
      <c r="I27" s="50"/>
      <c r="J27" s="50"/>
      <c r="K27" s="50"/>
    </row>
    <row r="28" spans="1:15" outlineLevel="2">
      <c r="A28" s="8">
        <v>22</v>
      </c>
      <c r="B28" s="13" t="s">
        <v>15</v>
      </c>
      <c r="C28" s="9" t="s">
        <v>39</v>
      </c>
      <c r="D28" s="49">
        <v>12</v>
      </c>
      <c r="E28" s="49">
        <v>8</v>
      </c>
      <c r="F28" s="49">
        <v>14</v>
      </c>
      <c r="G28" s="49">
        <v>16</v>
      </c>
      <c r="H28" s="49">
        <v>12</v>
      </c>
      <c r="I28" s="50"/>
      <c r="J28" s="50"/>
      <c r="K28" s="76">
        <v>68.2</v>
      </c>
      <c r="L28" s="77"/>
    </row>
    <row r="29" spans="1:15" s="51" customFormat="1" outlineLevel="2">
      <c r="A29" s="8">
        <v>23</v>
      </c>
      <c r="B29" s="13" t="s">
        <v>16</v>
      </c>
      <c r="C29" s="9" t="s">
        <v>39</v>
      </c>
      <c r="D29" s="49">
        <v>14</v>
      </c>
      <c r="E29" s="49"/>
      <c r="F29" s="49"/>
      <c r="G29" s="49"/>
      <c r="H29" s="49"/>
      <c r="I29" s="49"/>
      <c r="J29" s="49"/>
      <c r="K29" s="76">
        <v>15.400000000000002</v>
      </c>
      <c r="L29" s="77"/>
      <c r="M29" s="2"/>
      <c r="N29" s="2"/>
      <c r="O29" s="2"/>
    </row>
    <row r="30" spans="1:15" s="51" customFormat="1" outlineLevel="2">
      <c r="A30" s="8">
        <v>24</v>
      </c>
      <c r="B30" s="13" t="s">
        <v>65</v>
      </c>
      <c r="C30" s="9" t="s">
        <v>69</v>
      </c>
      <c r="D30" s="49"/>
      <c r="E30" s="49"/>
      <c r="F30" s="49"/>
      <c r="G30" s="49"/>
      <c r="H30" s="49"/>
      <c r="I30" s="49"/>
      <c r="J30" s="49"/>
      <c r="K30" s="76"/>
      <c r="L30" s="52"/>
      <c r="M30" s="2"/>
      <c r="N30" s="2"/>
      <c r="O30" s="2"/>
    </row>
    <row r="31" spans="1:15" s="51" customFormat="1" outlineLevel="2">
      <c r="A31" s="8">
        <v>25</v>
      </c>
      <c r="B31" s="13" t="s">
        <v>73</v>
      </c>
      <c r="C31" s="9" t="s">
        <v>39</v>
      </c>
      <c r="D31" s="49"/>
      <c r="E31" s="49"/>
      <c r="F31" s="49"/>
      <c r="G31" s="49"/>
      <c r="H31" s="49"/>
      <c r="I31" s="49">
        <v>60</v>
      </c>
      <c r="J31" s="49"/>
      <c r="K31" s="76">
        <f t="shared" ref="K31" si="1">SUM(D31:J31)</f>
        <v>60</v>
      </c>
      <c r="L31" s="52"/>
      <c r="M31" s="2"/>
      <c r="N31" s="2"/>
      <c r="O31" s="2"/>
    </row>
    <row r="32" spans="1:15" outlineLevel="2">
      <c r="A32" s="8">
        <v>26</v>
      </c>
      <c r="B32" s="13" t="s">
        <v>70</v>
      </c>
      <c r="C32" s="9" t="s">
        <v>74</v>
      </c>
      <c r="D32" s="49"/>
      <c r="E32" s="49"/>
      <c r="F32" s="49"/>
      <c r="G32" s="49"/>
      <c r="H32" s="49"/>
      <c r="I32" s="50"/>
      <c r="J32" s="50"/>
      <c r="K32" s="50">
        <v>1</v>
      </c>
      <c r="L32" s="52"/>
    </row>
  </sheetData>
  <autoFilter ref="A1:E10">
    <filterColumn colId="0" showButton="0"/>
    <filterColumn colId="1" showButton="0"/>
    <filterColumn colId="2" showButton="0"/>
    <filterColumn colId="3" showButton="0"/>
    <filterColumn colId="4" showButton="0"/>
  </autoFilter>
  <mergeCells count="4">
    <mergeCell ref="A1:E1"/>
    <mergeCell ref="A2:E2"/>
    <mergeCell ref="A3:E3"/>
    <mergeCell ref="A4:E4"/>
  </mergeCells>
  <printOptions horizontalCentered="1"/>
  <pageMargins left="0.21" right="0.17" top="0.511811023622047" bottom="0.55118110236220497" header="0.23622047244094499" footer="0.23622047244094499"/>
  <pageSetup paperSize="9" orientation="landscape" blackAndWhite="1" r:id="rId1"/>
  <headerFoot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C5:D7"/>
  <sheetViews>
    <sheetView workbookViewId="0">
      <selection activeCell="G12" sqref="F12:G12"/>
    </sheetView>
  </sheetViews>
  <sheetFormatPr defaultRowHeight="12.75"/>
  <cols>
    <col min="1" max="2" width="9.140625" style="101"/>
    <col min="3" max="3" width="15.140625" style="101" bestFit="1" customWidth="1"/>
    <col min="4" max="4" width="9.42578125" style="101" customWidth="1"/>
    <col min="5" max="16384" width="9.140625" style="101"/>
  </cols>
  <sheetData>
    <row r="5" spans="3:4">
      <c r="C5" s="101" t="s">
        <v>55</v>
      </c>
      <c r="D5" s="101">
        <v>1.1000000000000001</v>
      </c>
    </row>
    <row r="6" spans="3:4">
      <c r="C6" s="101" t="s">
        <v>56</v>
      </c>
      <c r="D6" s="101">
        <v>1.4</v>
      </c>
    </row>
    <row r="7" spans="3:4">
      <c r="C7" s="101" t="s">
        <v>57</v>
      </c>
      <c r="D7" s="101">
        <v>1.2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9</vt:i4>
      </vt:variant>
    </vt:vector>
  </HeadingPairs>
  <TitlesOfParts>
    <vt:vector size="14" baseType="lpstr">
      <vt:lpstr>tong hop</vt:lpstr>
      <vt:lpstr>KL thiết bị</vt:lpstr>
      <vt:lpstr>KL vật tư</vt:lpstr>
      <vt:lpstr>diễn giải KL</vt:lpstr>
      <vt:lpstr>0</vt:lpstr>
      <vt:lpstr>hsnc</vt:lpstr>
      <vt:lpstr>hstb</vt:lpstr>
      <vt:lpstr>nc</vt:lpstr>
      <vt:lpstr>'diễn giải KL'!Print_Area</vt:lpstr>
      <vt:lpstr>'KL thiết bị'!Print_Area</vt:lpstr>
      <vt:lpstr>'KL vật tư'!Print_Area</vt:lpstr>
      <vt:lpstr>'tong hop'!Print_Area</vt:lpstr>
      <vt:lpstr>tb</vt:lpstr>
      <vt:lpstr>vt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Admin</cp:lastModifiedBy>
  <cp:lastPrinted>2016-09-28T03:20:56Z</cp:lastPrinted>
  <dcterms:created xsi:type="dcterms:W3CDTF">2015-07-31T03:44:19Z</dcterms:created>
  <dcterms:modified xsi:type="dcterms:W3CDTF">2016-10-05T23:30:20Z</dcterms:modified>
</cp:coreProperties>
</file>